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5600" windowHeight="7995" tabRatio="759"/>
  </bookViews>
  <sheets>
    <sheet name="State Compiled" sheetId="43" r:id="rId1"/>
    <sheet name="West Champaran" sheetId="42" r:id="rId2"/>
    <sheet name="Vaishali" sheetId="41" r:id="rId3"/>
    <sheet name="Supaul" sheetId="40" r:id="rId4"/>
    <sheet name="Siwan" sheetId="39" r:id="rId5"/>
    <sheet name="Sitamarhi" sheetId="38" r:id="rId6"/>
    <sheet name="Sheohar" sheetId="37" r:id="rId7"/>
    <sheet name="Sheikhpura" sheetId="36" r:id="rId8"/>
    <sheet name="Saran" sheetId="35" r:id="rId9"/>
    <sheet name="Samastipur" sheetId="34" r:id="rId10"/>
    <sheet name="Saharsa" sheetId="33" r:id="rId11"/>
    <sheet name="Rohtas" sheetId="32" r:id="rId12"/>
    <sheet name="Purnia" sheetId="31" r:id="rId13"/>
    <sheet name="Patna (U)" sheetId="30" r:id="rId14"/>
    <sheet name="Patna (R)" sheetId="29" r:id="rId15"/>
    <sheet name="Nawada" sheetId="28" r:id="rId16"/>
    <sheet name="Nalanda" sheetId="27" r:id="rId17"/>
    <sheet name="Muzafferpur" sheetId="26" r:id="rId18"/>
    <sheet name="Munger" sheetId="25" r:id="rId19"/>
    <sheet name="Madhubani" sheetId="24" r:id="rId20"/>
    <sheet name="Madhepura" sheetId="23" r:id="rId21"/>
    <sheet name="Lakhisarai" sheetId="22" r:id="rId22"/>
    <sheet name="Kishanganj" sheetId="21" r:id="rId23"/>
    <sheet name="Khagaria" sheetId="20" r:id="rId24"/>
    <sheet name="Katihar" sheetId="19" r:id="rId25"/>
    <sheet name="Kaimur" sheetId="18" r:id="rId26"/>
    <sheet name="Jehanabad" sheetId="17" r:id="rId27"/>
    <sheet name="Jamui" sheetId="16" r:id="rId28"/>
    <sheet name="Gopalganj" sheetId="15" r:id="rId29"/>
    <sheet name="Gaya" sheetId="14" r:id="rId30"/>
    <sheet name="East Champaran" sheetId="13" r:id="rId31"/>
    <sheet name="Darbhanga" sheetId="12" r:id="rId32"/>
    <sheet name="Buxar" sheetId="11" r:id="rId33"/>
    <sheet name="Bhojpur" sheetId="10" r:id="rId34"/>
    <sheet name="Bhagalpur" sheetId="9" r:id="rId35"/>
    <sheet name="Begusarai" sheetId="8" r:id="rId36"/>
    <sheet name="Banka" sheetId="7" r:id="rId37"/>
    <sheet name="Aurangabad" sheetId="6" r:id="rId38"/>
    <sheet name="Arwal" sheetId="5" r:id="rId39"/>
    <sheet name="Araria" sheetId="2" r:id="rId40"/>
  </sheets>
  <definedNames>
    <definedName name="_xlnm.Print_Area" localSheetId="32">Buxar!$A$1:$Q$76</definedName>
    <definedName name="_xlnm.Print_Area" localSheetId="21">Lakhisarai!$A$1:$Q$48</definedName>
    <definedName name="_xlnm.Print_Area" localSheetId="17">Muzafferpur!$A$1:$Q$48</definedName>
    <definedName name="_xlnm.Print_Area" localSheetId="3">Supaul!$A$1:$Q$48</definedName>
    <definedName name="_xlnm.Print_Titles" localSheetId="24">Katihar!$A$2:$IV$5</definedName>
    <definedName name="_xlnm.Print_Titles" localSheetId="21">Lakhisarai!$A$4:$IV$5</definedName>
    <definedName name="_xlnm.Print_Titles" localSheetId="14">'Patna (R)'!$4:$5</definedName>
    <definedName name="_xlnm.Print_Titles" localSheetId="13">'Patna (U)'!$4:$5</definedName>
    <definedName name="_xlnm.Print_Titles" localSheetId="9">Samastipur!$A$4:$IV$5</definedName>
    <definedName name="_xlnm.Print_Titles" localSheetId="0">'State Compiled'!$1:$5</definedName>
    <definedName name="_xlnm.Print_Titles" localSheetId="1">'West Champaran'!$A$1:$IV$5</definedName>
  </definedNames>
  <calcPr calcId="125725"/>
</workbook>
</file>

<file path=xl/calcChain.xml><?xml version="1.0" encoding="utf-8"?>
<calcChain xmlns="http://schemas.openxmlformats.org/spreadsheetml/2006/main">
  <c r="E9" i="43"/>
  <c r="E34" i="42"/>
  <c r="E34" i="41"/>
  <c r="E34" i="40"/>
  <c r="E34" i="39"/>
  <c r="E34" i="38"/>
  <c r="E34" i="37"/>
  <c r="E34" i="36"/>
  <c r="E34" i="35"/>
  <c r="E34" i="34"/>
  <c r="E34" i="33"/>
  <c r="E34" i="32"/>
  <c r="E34" i="31"/>
  <c r="E34" i="30"/>
  <c r="E34" i="29"/>
  <c r="E34" i="28"/>
  <c r="E34" i="27"/>
  <c r="E34" i="26"/>
  <c r="E34" i="25"/>
  <c r="E34" i="24"/>
  <c r="E34" i="23"/>
  <c r="E34" i="22"/>
  <c r="E34" i="21"/>
  <c r="E34" i="20"/>
  <c r="E34" i="19"/>
  <c r="E34" i="18"/>
  <c r="E34" i="17"/>
  <c r="E34" i="16"/>
  <c r="E34" i="15"/>
  <c r="E34" i="14"/>
  <c r="E34" i="13"/>
  <c r="E34" i="12"/>
  <c r="E34" i="11"/>
  <c r="E34" i="10"/>
  <c r="E34" i="9"/>
  <c r="E34" i="8"/>
  <c r="E34" i="7"/>
  <c r="E34" i="6"/>
  <c r="E34" i="5"/>
  <c r="E34" i="2"/>
  <c r="C31" i="43" l="1"/>
  <c r="C32"/>
  <c r="C7"/>
  <c r="C21"/>
  <c r="C20"/>
  <c r="E32"/>
  <c r="E31"/>
  <c r="C24"/>
  <c r="E25"/>
  <c r="E12"/>
  <c r="E7"/>
  <c r="E33"/>
  <c r="C34" i="37" l="1"/>
  <c r="C36" s="1"/>
  <c r="E19" i="14"/>
  <c r="E23" i="41"/>
  <c r="E23" i="40"/>
  <c r="E23" i="39"/>
  <c r="E23" i="38"/>
  <c r="E23" i="37"/>
  <c r="E23" i="36"/>
  <c r="E23" i="35"/>
  <c r="E23" i="34"/>
  <c r="E23" i="33"/>
  <c r="E23" i="32"/>
  <c r="E23" i="31"/>
  <c r="E23" i="30"/>
  <c r="E23" i="29"/>
  <c r="E23" i="28"/>
  <c r="E23" i="27"/>
  <c r="E23" i="26"/>
  <c r="E23" i="25"/>
  <c r="E23" i="24"/>
  <c r="E23" i="23"/>
  <c r="E23" i="22"/>
  <c r="E23" i="21"/>
  <c r="E23" i="20"/>
  <c r="E23" i="19"/>
  <c r="E23" i="18"/>
  <c r="E23" i="17"/>
  <c r="E23" i="16"/>
  <c r="E23" i="15"/>
  <c r="E23" i="14"/>
  <c r="E23" i="13"/>
  <c r="E23" i="12"/>
  <c r="E23" i="11"/>
  <c r="E23" i="10"/>
  <c r="E23" i="9"/>
  <c r="E23" i="8"/>
  <c r="E23" i="7"/>
  <c r="E23" i="6"/>
  <c r="E23" i="5"/>
  <c r="E23" i="2"/>
  <c r="E23" i="42"/>
  <c r="E19" i="41"/>
  <c r="E19" i="40"/>
  <c r="E19" i="39"/>
  <c r="E19" i="38"/>
  <c r="E19" i="37"/>
  <c r="E19" i="36"/>
  <c r="E19" i="35"/>
  <c r="E19" i="34"/>
  <c r="E19" i="33"/>
  <c r="E19" i="32"/>
  <c r="E19" i="31"/>
  <c r="E19" i="30"/>
  <c r="E19" i="29"/>
  <c r="E19" i="28"/>
  <c r="E19" i="27"/>
  <c r="E19" i="26"/>
  <c r="E19" i="25"/>
  <c r="E19" i="24"/>
  <c r="E19" i="23"/>
  <c r="E19" i="22"/>
  <c r="E19" i="21"/>
  <c r="E19" i="20"/>
  <c r="E19" i="19"/>
  <c r="E19" i="18"/>
  <c r="E19" i="17"/>
  <c r="E19" i="16"/>
  <c r="E19" i="15"/>
  <c r="E19" i="13"/>
  <c r="E19" i="12"/>
  <c r="E19" i="11"/>
  <c r="E19" i="10"/>
  <c r="E19" i="9"/>
  <c r="E19" i="8"/>
  <c r="E19" i="7"/>
  <c r="E19" i="6"/>
  <c r="E19" i="5"/>
  <c r="E19" i="2"/>
  <c r="E19" i="42"/>
  <c r="E14" i="41"/>
  <c r="E14" i="40"/>
  <c r="E14" i="39"/>
  <c r="E14" i="38"/>
  <c r="E14" i="37"/>
  <c r="E14" i="36"/>
  <c r="E14" i="35"/>
  <c r="E14" i="34"/>
  <c r="E14" i="33"/>
  <c r="E14" i="32"/>
  <c r="E14" i="31"/>
  <c r="E14" i="30"/>
  <c r="E14" i="29"/>
  <c r="E14" i="28"/>
  <c r="E14" i="27"/>
  <c r="E14" i="26"/>
  <c r="E14" i="25"/>
  <c r="E14" i="24"/>
  <c r="E14" i="23"/>
  <c r="E14" i="22"/>
  <c r="E14" i="21"/>
  <c r="E14" i="20"/>
  <c r="E14" i="19"/>
  <c r="E14" i="18"/>
  <c r="E14" i="17"/>
  <c r="E14" i="16"/>
  <c r="E14" i="15"/>
  <c r="E14" i="14"/>
  <c r="E14" i="13"/>
  <c r="E14" i="12"/>
  <c r="E14" i="11"/>
  <c r="E14" i="10"/>
  <c r="E14" i="9"/>
  <c r="E14" i="8"/>
  <c r="E14" i="7"/>
  <c r="E14" i="6"/>
  <c r="E14" i="5"/>
  <c r="E14" i="2"/>
  <c r="E14" i="42"/>
  <c r="C34"/>
  <c r="C34" i="41"/>
  <c r="C34" i="40"/>
  <c r="C34" i="39"/>
  <c r="C34" i="36"/>
  <c r="C34" i="35"/>
  <c r="C34" i="34"/>
  <c r="C34" i="33"/>
  <c r="C34" i="32"/>
  <c r="C34" i="31"/>
  <c r="C34" i="30"/>
  <c r="C34" i="29"/>
  <c r="C34" i="28"/>
  <c r="C34" i="27"/>
  <c r="C34" i="26"/>
  <c r="C34" i="25"/>
  <c r="C34" i="24"/>
  <c r="C34" i="23"/>
  <c r="C34" i="22"/>
  <c r="C34" i="21"/>
  <c r="C34" i="20"/>
  <c r="C34" i="19"/>
  <c r="C34" i="18"/>
  <c r="C34" i="17"/>
  <c r="C34" i="16"/>
  <c r="C34" i="15"/>
  <c r="C34" i="14"/>
  <c r="C34" i="13"/>
  <c r="C34" i="12"/>
  <c r="C34" i="11"/>
  <c r="C34" i="10"/>
  <c r="C34" i="9"/>
  <c r="C34" i="8"/>
  <c r="C34" i="7"/>
  <c r="C34" i="6"/>
  <c r="C34" i="5"/>
  <c r="C34" i="2"/>
  <c r="E28" i="43"/>
  <c r="E24"/>
  <c r="C14" i="25"/>
  <c r="E13" i="43"/>
  <c r="E10"/>
  <c r="C10"/>
  <c r="E30"/>
  <c r="E29"/>
  <c r="C27"/>
  <c r="E27"/>
  <c r="C26"/>
  <c r="E26"/>
  <c r="C25"/>
  <c r="E18"/>
  <c r="C16"/>
  <c r="E17"/>
  <c r="E22"/>
  <c r="E20"/>
  <c r="E21"/>
  <c r="E11"/>
  <c r="C12"/>
  <c r="C23" i="42"/>
  <c r="C19"/>
  <c r="C14"/>
  <c r="C23" i="33"/>
  <c r="C19"/>
  <c r="C14"/>
  <c r="E36" i="37" l="1"/>
  <c r="D36" s="1"/>
  <c r="E35" i="30"/>
  <c r="D35" s="1"/>
  <c r="E35" i="2"/>
  <c r="E35" i="42"/>
  <c r="D35" s="1"/>
  <c r="E35" i="41"/>
  <c r="D35" s="1"/>
  <c r="E35" i="40"/>
  <c r="E35" i="39"/>
  <c r="E35" i="38"/>
  <c r="E34" i="43"/>
  <c r="E35" i="29"/>
  <c r="D35" s="1"/>
  <c r="E35" i="36"/>
  <c r="D35" s="1"/>
  <c r="E35" i="35"/>
  <c r="E35" i="34"/>
  <c r="E35" i="33"/>
  <c r="D35" s="1"/>
  <c r="E35" i="32"/>
  <c r="E35" i="31"/>
  <c r="D35" s="1"/>
  <c r="E35" i="28"/>
  <c r="E35" i="27"/>
  <c r="E35" i="26"/>
  <c r="E35" i="25"/>
  <c r="D35" s="1"/>
  <c r="E35" i="24"/>
  <c r="E35" i="23"/>
  <c r="E35" i="22"/>
  <c r="E35" i="21"/>
  <c r="D35" s="1"/>
  <c r="E35" i="20"/>
  <c r="E35" i="19"/>
  <c r="E35" i="18"/>
  <c r="D35" s="1"/>
  <c r="E35" i="17"/>
  <c r="E35" i="16"/>
  <c r="E35" i="15"/>
  <c r="E35" i="14"/>
  <c r="D35" s="1"/>
  <c r="E35" i="13"/>
  <c r="E35" i="12"/>
  <c r="E35" i="11"/>
  <c r="E35" i="10"/>
  <c r="E35" i="9"/>
  <c r="D35" s="1"/>
  <c r="E35" i="8"/>
  <c r="E35" i="7"/>
  <c r="D35" s="1"/>
  <c r="E35" i="6"/>
  <c r="E35" i="5"/>
  <c r="E23" i="43"/>
  <c r="C35" i="42"/>
  <c r="C35" i="33"/>
  <c r="C23" i="31"/>
  <c r="C19"/>
  <c r="C14"/>
  <c r="C35" l="1"/>
  <c r="C23" i="39"/>
  <c r="C14"/>
  <c r="C23" i="27"/>
  <c r="C19"/>
  <c r="C14"/>
  <c r="C35" l="1"/>
  <c r="D35" i="39"/>
  <c r="D35" i="27"/>
  <c r="C35" i="39"/>
  <c r="C23" i="7"/>
  <c r="C19"/>
  <c r="C14"/>
  <c r="C23" i="15"/>
  <c r="C19"/>
  <c r="C14"/>
  <c r="D35" l="1"/>
  <c r="C35"/>
  <c r="C35" i="7"/>
  <c r="C23" i="20"/>
  <c r="C19"/>
  <c r="D35"/>
  <c r="C14"/>
  <c r="C35" l="1"/>
  <c r="C23" i="6"/>
  <c r="C19"/>
  <c r="C14"/>
  <c r="C35" s="1"/>
  <c r="D35" l="1"/>
  <c r="C23" i="16"/>
  <c r="C19"/>
  <c r="D35"/>
  <c r="C14"/>
  <c r="C35" s="1"/>
  <c r="C23" i="14"/>
  <c r="C19"/>
  <c r="C14"/>
  <c r="C35" l="1"/>
  <c r="C23" i="18"/>
  <c r="C14"/>
  <c r="C23" i="40"/>
  <c r="C19"/>
  <c r="C35" s="1"/>
  <c r="D35"/>
  <c r="C14"/>
  <c r="C23" i="32"/>
  <c r="C19"/>
  <c r="C14"/>
  <c r="C35" l="1"/>
  <c r="D35"/>
  <c r="C23" i="30"/>
  <c r="C14"/>
  <c r="C23" i="29"/>
  <c r="C14"/>
  <c r="C23" i="41"/>
  <c r="C19"/>
  <c r="C14"/>
  <c r="C35" s="1"/>
  <c r="C23" i="22" l="1"/>
  <c r="C19"/>
  <c r="C14"/>
  <c r="C23" i="38"/>
  <c r="C14"/>
  <c r="C23" i="37"/>
  <c r="C19"/>
  <c r="C14"/>
  <c r="C23" i="10"/>
  <c r="C19"/>
  <c r="C14"/>
  <c r="C35" l="1"/>
  <c r="C35" i="22"/>
  <c r="D35"/>
  <c r="D35" i="38"/>
  <c r="D35" i="10"/>
  <c r="C23" i="36"/>
  <c r="C19"/>
  <c r="C14"/>
  <c r="C35" s="1"/>
  <c r="C23" i="35" l="1"/>
  <c r="C19"/>
  <c r="C14"/>
  <c r="D35" l="1"/>
  <c r="C23" i="34"/>
  <c r="C19"/>
  <c r="C14"/>
  <c r="D35" l="1"/>
  <c r="C23" i="28"/>
  <c r="C19"/>
  <c r="C14"/>
  <c r="D35" l="1"/>
  <c r="C35"/>
  <c r="C23" i="26"/>
  <c r="C19"/>
  <c r="C14"/>
  <c r="C35" l="1"/>
  <c r="D35"/>
  <c r="C23" i="25"/>
  <c r="C35" l="1"/>
  <c r="C23" i="24"/>
  <c r="C19"/>
  <c r="C14"/>
  <c r="C23" i="23"/>
  <c r="C19"/>
  <c r="C14"/>
  <c r="C35" l="1"/>
  <c r="D35" i="24"/>
  <c r="D35" i="23"/>
  <c r="C35" i="24"/>
  <c r="C23" i="19"/>
  <c r="C19"/>
  <c r="C14"/>
  <c r="D35" l="1"/>
  <c r="C35"/>
  <c r="C23" i="17"/>
  <c r="C19"/>
  <c r="C14"/>
  <c r="C35" l="1"/>
  <c r="D35"/>
  <c r="C23" i="13"/>
  <c r="C19"/>
  <c r="D35"/>
  <c r="C14"/>
  <c r="C35" s="1"/>
  <c r="C23" i="12"/>
  <c r="C19"/>
  <c r="C14"/>
  <c r="C23" i="11"/>
  <c r="C19"/>
  <c r="D14"/>
  <c r="C14"/>
  <c r="C14" i="9"/>
  <c r="C19"/>
  <c r="C23"/>
  <c r="C23" i="8"/>
  <c r="C19"/>
  <c r="C14"/>
  <c r="C23" i="2"/>
  <c r="C19"/>
  <c r="C14"/>
  <c r="C35" s="1"/>
  <c r="C14" i="21"/>
  <c r="C14" i="5"/>
  <c r="E16" i="43"/>
  <c r="E19" s="1"/>
  <c r="C35" i="8" l="1"/>
  <c r="C35" i="9"/>
  <c r="D35" i="12"/>
  <c r="D35" i="8"/>
  <c r="D35" i="11"/>
  <c r="C35" i="12"/>
  <c r="C35" i="11"/>
  <c r="D35" i="2"/>
  <c r="E8" i="43"/>
  <c r="E14" s="1"/>
  <c r="E35" s="1"/>
  <c r="C29"/>
  <c r="C28"/>
  <c r="C18"/>
  <c r="C11"/>
  <c r="C8"/>
  <c r="C34" l="1"/>
  <c r="D36"/>
  <c r="D35" i="5"/>
  <c r="C23" i="43" l="1"/>
  <c r="C35" s="1"/>
  <c r="C19" l="1"/>
  <c r="C23" i="21" l="1"/>
  <c r="C19"/>
  <c r="C35" l="1"/>
  <c r="C23" i="5"/>
  <c r="C35" s="1"/>
  <c r="C19"/>
  <c r="C14" i="43" l="1"/>
  <c r="C19" i="29"/>
  <c r="C35"/>
  <c r="C19" i="30"/>
  <c r="C35" i="18"/>
  <c r="C19"/>
</calcChain>
</file>

<file path=xl/sharedStrings.xml><?xml version="1.0" encoding="utf-8"?>
<sst xmlns="http://schemas.openxmlformats.org/spreadsheetml/2006/main" count="6354" uniqueCount="137">
  <si>
    <t>Sl.No.</t>
  </si>
  <si>
    <t>Description of Goods</t>
  </si>
  <si>
    <t>Method of Procurement</t>
  </si>
  <si>
    <t>Estimated Cost
(Rs. In Lakh)</t>
  </si>
  <si>
    <t>April</t>
  </si>
  <si>
    <t>May</t>
  </si>
  <si>
    <t>June</t>
  </si>
  <si>
    <t>July</t>
  </si>
  <si>
    <t>Aug.</t>
  </si>
  <si>
    <t>Sept.</t>
  </si>
  <si>
    <t>Oct.</t>
  </si>
  <si>
    <t>Nov.</t>
  </si>
  <si>
    <t>Dec.</t>
  </si>
  <si>
    <t>Jan.</t>
  </si>
  <si>
    <t>Feb.</t>
  </si>
  <si>
    <t>March</t>
  </si>
  <si>
    <t>Quantity in Numbers</t>
  </si>
  <si>
    <t>TOTAL</t>
  </si>
  <si>
    <t>Open Tender</t>
  </si>
  <si>
    <t>Community Construction</t>
  </si>
  <si>
    <t>Procurement Actions</t>
  </si>
  <si>
    <t>1. Preparation of Specifications and bids document</t>
  </si>
  <si>
    <t>2. Issue of Invitation to bid</t>
  </si>
  <si>
    <t>3. Open bids</t>
  </si>
  <si>
    <t>5. Award Contracts</t>
  </si>
  <si>
    <t>4. Evaluation of bids</t>
  </si>
  <si>
    <t>6. Construction 25% complete</t>
  </si>
  <si>
    <t>7. Construction 50% complete</t>
  </si>
  <si>
    <t>8. Construction 75% complete</t>
  </si>
  <si>
    <t>9. Construction 100% complete</t>
  </si>
  <si>
    <t xml:space="preserve">Primary School </t>
  </si>
  <si>
    <t>a. Primary School (new)</t>
  </si>
  <si>
    <t>b. Primary schools sanctioned 2006-07 (deferred liability of 2008-09)</t>
  </si>
  <si>
    <t>c. New school buildings sanctioned in 2006-07 (deferred liability of 2010-11)</t>
  </si>
  <si>
    <t>d. New school buildings sanctioned in 2006-07 (deferred liability of 201-12)</t>
  </si>
  <si>
    <t>c. Building Less (Pry)</t>
  </si>
  <si>
    <t>Sub Total of Primary Schools</t>
  </si>
  <si>
    <t>Upper Primary</t>
  </si>
  <si>
    <t>a. Upper Primary (new)</t>
  </si>
  <si>
    <t>b. ACR for new UPS</t>
  </si>
  <si>
    <t>c. Building Less (UP)</t>
  </si>
  <si>
    <t>Sub Total of Upper Primary Schools</t>
  </si>
  <si>
    <t>Additional Class Room (without stairs)</t>
  </si>
  <si>
    <t>Additional Class Room (with stairs)</t>
  </si>
  <si>
    <t xml:space="preserve">ACR sanctioned Last Year </t>
  </si>
  <si>
    <t>Sub-total of ACRs</t>
  </si>
  <si>
    <t>Toilet/Urinals (Urban)</t>
  </si>
  <si>
    <t>Separate Girls Toilet</t>
  </si>
  <si>
    <t>Disabled friendly toilet</t>
  </si>
  <si>
    <t>Drinking Water Facility(Urban)</t>
  </si>
  <si>
    <t xml:space="preserve">Toilets , drinking water, kitchen sheds etc for new UPS </t>
  </si>
  <si>
    <t>Construction of Building of residential schools for specific category of children</t>
  </si>
  <si>
    <t>Ramps</t>
  </si>
  <si>
    <t xml:space="preserve">Total </t>
  </si>
  <si>
    <t>e. Building Less (Pry)</t>
  </si>
  <si>
    <t xml:space="preserve">Construction of KGBV Buildings </t>
  </si>
  <si>
    <t>Community Construction/ Open Tender</t>
  </si>
  <si>
    <t>d. New school buildings sanctioned in 2006-07 (deferred liability of 2011-12)</t>
  </si>
  <si>
    <t xml:space="preserve">Name of District : Bhagalpur </t>
  </si>
  <si>
    <t>Spillover</t>
  </si>
  <si>
    <t>Name of District :  ARWAL</t>
  </si>
  <si>
    <t>Name of District : Begusarai</t>
  </si>
  <si>
    <t>8-9</t>
  </si>
  <si>
    <t>Name of District : KISHANGANJ</t>
  </si>
  <si>
    <t>Name of District : Lakhisarai</t>
  </si>
  <si>
    <t>Name of District :  Munger</t>
  </si>
  <si>
    <t>Name of District : Muzaffarpur</t>
  </si>
  <si>
    <t>Name of District : Patna (Rural)</t>
  </si>
  <si>
    <t>Name of District : Patna (Urban)</t>
  </si>
  <si>
    <t>Name of District : Samastipur</t>
  </si>
  <si>
    <t>Name of District : Sheikhpura</t>
  </si>
  <si>
    <t>Name of District : VAISHALI</t>
  </si>
  <si>
    <t xml:space="preserve"> Open Tender</t>
  </si>
  <si>
    <t>Name of District : State All District</t>
  </si>
  <si>
    <t>Toilet, drinking water, child friendly elements and kitchen sheds for new UPS</t>
  </si>
  <si>
    <t xml:space="preserve">c. Buildings for Primary Schools sanctioned over and above 15000 primary schools sanctioned in 2006-07 for which land is now available </t>
  </si>
  <si>
    <t>Head Master's Room (Deffered Liability 2014-15)</t>
  </si>
  <si>
    <t>Name of District : Araria</t>
  </si>
  <si>
    <t>Name of District : Buxar</t>
  </si>
  <si>
    <t>Name of District : Darbhanga</t>
  </si>
  <si>
    <t>Name of District : East Champaran</t>
  </si>
  <si>
    <t>Name of District : Jehanabad</t>
  </si>
  <si>
    <t>Name of District : KATIHAR</t>
  </si>
  <si>
    <t>Name of District : MADHEPURA</t>
  </si>
  <si>
    <t>Name of District : Madhubani</t>
  </si>
  <si>
    <t>Name of District : Nawada</t>
  </si>
  <si>
    <t>Name of District : SARAN</t>
  </si>
  <si>
    <t>Deiscription of Goods</t>
  </si>
  <si>
    <t>Name of District : Sheohar</t>
  </si>
  <si>
    <t>Name of District : SITAMARHI</t>
  </si>
  <si>
    <t>d. New school buildings sanctioned in 2006-07 (deferred liability of      2011-12)</t>
  </si>
  <si>
    <t>c. Buildings for Primary Schools sanctioned over and above 15000 primary schools sanctioned in 2006-07 for which land is now available</t>
  </si>
  <si>
    <t>Head Master's Room sanctioned (deferred liability of 2014-15)</t>
  </si>
  <si>
    <t>d. Head Master's Room sanctioned (deferred liability of 2014-15)</t>
  </si>
  <si>
    <t>Name of District : ROHTAS</t>
  </si>
  <si>
    <t>Name of District : SUPAUL</t>
  </si>
  <si>
    <t>Name of District : Kaimur</t>
  </si>
  <si>
    <t>Name of District : GAYA</t>
  </si>
  <si>
    <t>Name of District : JAMUI</t>
  </si>
  <si>
    <t>Name of District : AURANGABAD</t>
  </si>
  <si>
    <t>Name of District : KHAGARIA</t>
  </si>
  <si>
    <t>Name of District : GOPALGANJ</t>
  </si>
  <si>
    <t>Name of District :  BANKA</t>
  </si>
  <si>
    <t>Name of District : Nalanda</t>
  </si>
  <si>
    <t>Name of District :  SIWAN</t>
  </si>
  <si>
    <t>Name of District : Purnea</t>
  </si>
  <si>
    <t>Name of District : SAHARSA</t>
  </si>
  <si>
    <t>1-6</t>
  </si>
  <si>
    <t>Name of District : WEST CHAMPARAN</t>
  </si>
  <si>
    <t xml:space="preserve">Construction of KGBV Buildings  </t>
  </si>
  <si>
    <t>Name of District : Bhojpur</t>
  </si>
  <si>
    <t>g. Funds sanctioned for NSBs of previous years</t>
  </si>
  <si>
    <t xml:space="preserve">f. Deffered Liability of NSB 2014-15 </t>
  </si>
  <si>
    <t>1-9</t>
  </si>
  <si>
    <t>Sub Total</t>
  </si>
  <si>
    <t>1-7</t>
  </si>
  <si>
    <t>1-8</t>
  </si>
  <si>
    <t>please refer relevant districts sheet for Procurement Actions</t>
  </si>
  <si>
    <t>Toilet - Boys (Special PAB)</t>
  </si>
  <si>
    <t>Toilet - Girls (Special PAB)</t>
  </si>
  <si>
    <t>f. Deffered Liability of NSB 2014-15  (primary school sanctioned in 06-07)</t>
  </si>
  <si>
    <t>f. Deffered Liability of NSB 2014-15  (primary school sanctioned in 2006-07)</t>
  </si>
  <si>
    <t>b. ACR for new UPS (Rural)</t>
  </si>
  <si>
    <t>a. Primary School (new) Rural</t>
  </si>
  <si>
    <t>a. Primary School Rural  (new)</t>
  </si>
  <si>
    <t>a. Primary School Rural (new)</t>
  </si>
  <si>
    <t>b. ACR for new UPS Rural</t>
  </si>
  <si>
    <t>Procurement Action 2016-17</t>
  </si>
  <si>
    <t xml:space="preserve">a. Primary School Rural (new) </t>
  </si>
  <si>
    <t>a.New Primary School (new) - Rural</t>
  </si>
  <si>
    <t>a. New Primary School (Rural)</t>
  </si>
  <si>
    <t>b. ACR for new UPS  Rural</t>
  </si>
  <si>
    <t>a. New  Primary School (Rural)</t>
  </si>
  <si>
    <t>b. ACR for new UPS   Rural</t>
  </si>
  <si>
    <t>Typical Procurement Schedule for Civil Works under SSA for the year 2016-17</t>
  </si>
  <si>
    <t>Typical Procurement Schedule for Civil Works (Spill Over) under SSA for the year 2017-18</t>
  </si>
  <si>
    <t>Procurement Action 2017-18</t>
  </si>
</sst>
</file>

<file path=xl/styles.xml><?xml version="1.0" encoding="utf-8"?>
<styleSheet xmlns="http://schemas.openxmlformats.org/spreadsheetml/2006/main">
  <numFmts count="28">
    <numFmt numFmtId="41" formatCode="_ * #,##0_ ;_ * \-#,##0_ ;_ * &quot;-&quot;_ ;_ @_ "/>
    <numFmt numFmtId="43" formatCode="_ * #,##0.00_ ;_ * \-#,##0.00_ ;_ * &quot;-&quot;??_ ;_ @_ 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* #,##0.00000_ ;_ * \-#,##0.00000_ ;_ * &quot;-&quot;??_ ;_ @_ "/>
    <numFmt numFmtId="168" formatCode="_-\$* #,##0_-;&quot;-$&quot;* #,##0_-;_-\$* \-_-;_-@_-"/>
    <numFmt numFmtId="169" formatCode="\\#,##0.00;[Red]&quot;\-&quot;#,##0.00"/>
    <numFmt numFmtId="170" formatCode="_ &quot;रु&quot;\ * #,##0.00_ ;_ &quot;रु&quot;\ * \-#,##0.00_ ;_ &quot;रु&quot;\ * &quot;-&quot;??_ ;_ @_ "/>
    <numFmt numFmtId="171" formatCode="&quot;$&quot;#,##0.00;[Red]\-&quot;$&quot;#,##0.00"/>
    <numFmt numFmtId="172" formatCode="_-* #,##0.00\ &quot;€&quot;_-;\-* #,##0.00\ &quot;€&quot;_-;_-* &quot;-&quot;??\ &quot;€&quot;_-;_-@_-"/>
    <numFmt numFmtId="173" formatCode="_-* #,##0\ _F_-;\-* #,##0\ _F_-;_-* &quot;-&quot;\ _F_-;_-@_-"/>
    <numFmt numFmtId="174" formatCode="_-* #,##0.00\ _F_-;\-* #,##0.00\ _F_-;_-* &quot;-&quot;??\ _F_-;_-@_-"/>
    <numFmt numFmtId="175" formatCode="#,##0.00000000;[Red]\-#,##0.00000000"/>
    <numFmt numFmtId="176" formatCode="mm/dd/yy"/>
    <numFmt numFmtId="177" formatCode="_ &quot;Fr.&quot;\ * #,##0_ ;_ &quot;Fr.&quot;\ * \-#,##0_ ;_ &quot;Fr.&quot;\ * &quot;-&quot;_ ;_ @_ "/>
    <numFmt numFmtId="178" formatCode="_ &quot;Fr.&quot;\ * #,##0.00_ ;_ &quot;Fr.&quot;\ * \-#,##0.00_ ;_ &quot;Fr.&quot;\ * &quot;-&quot;??_ ;_ @_ 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&quot;\&quot;#,##0.00;[Red]&quot;\&quot;\-#,##0.00"/>
    <numFmt numFmtId="182" formatCode="&quot;\&quot;#,##0;[Red]&quot;\&quot;\-#,##0"/>
    <numFmt numFmtId="183" formatCode="0.000"/>
    <numFmt numFmtId="184" formatCode="0.00000"/>
    <numFmt numFmtId="185" formatCode="0.00000;[Red]0.00000"/>
    <numFmt numFmtId="186" formatCode="0.000;[Red]0.000"/>
    <numFmt numFmtId="187" formatCode="_ * #,##0.000_ ;_ * \-#,##0.000_ ;_ * &quot;-&quot;??_ ;_ @_ "/>
    <numFmt numFmtId="188" formatCode="0.0000"/>
    <numFmt numFmtId="189" formatCode="0.0000;[Red]0.0000"/>
  </numFmts>
  <fonts count="7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9"/>
      <name val="Calibri"/>
      <family val="2"/>
    </font>
    <font>
      <sz val="10"/>
      <color indexed="8"/>
      <name val="Calibri"/>
      <family val="2"/>
    </font>
    <font>
      <sz val="10"/>
      <color indexed="8"/>
      <name val="Cambria"/>
      <family val="1"/>
    </font>
    <font>
      <b/>
      <sz val="10"/>
      <color indexed="8"/>
      <name val="Cambria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???"/>
      <family val="3"/>
    </font>
    <font>
      <sz val="11"/>
      <name val="‚l‚r ‚oƒSƒVƒbƒN"/>
      <family val="3"/>
    </font>
    <font>
      <sz val="11"/>
      <name val="‚l‚r ‚oƒSƒVƒbƒN"/>
      <family val="3"/>
      <charset val="128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1"/>
      <color indexed="20"/>
      <name val="Calibri"/>
      <family val="2"/>
    </font>
    <font>
      <sz val="7"/>
      <name val="Helv"/>
    </font>
    <font>
      <sz val="12"/>
      <name val="Tms Rmn"/>
    </font>
    <font>
      <b/>
      <sz val="10"/>
      <name val="MS Sans Serif"/>
      <family val="2"/>
    </font>
    <font>
      <sz val="12"/>
      <name val="¹UAAA¼"/>
      <family val="3"/>
    </font>
    <font>
      <sz val="14"/>
      <name val="Cordia New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4"/>
      <name val="Arjun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7"/>
      <color indexed="10"/>
      <name val="Helv"/>
    </font>
    <font>
      <sz val="8"/>
      <name val="Helv"/>
    </font>
    <font>
      <b/>
      <sz val="8"/>
      <color indexed="8"/>
      <name val="Helv"/>
    </font>
    <font>
      <b/>
      <sz val="18"/>
      <color indexed="54"/>
      <name val="Cambria"/>
      <family val="2"/>
    </font>
    <font>
      <sz val="11"/>
      <color indexed="10"/>
      <name val="Calibri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 Narrow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Arial Narrow"/>
      <family val="2"/>
    </font>
    <font>
      <b/>
      <sz val="12"/>
      <color indexed="8"/>
      <name val="Calibri"/>
      <family val="2"/>
      <scheme val="minor"/>
    </font>
    <font>
      <sz val="11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11"/>
      </patternFill>
    </fill>
    <fill>
      <patternFill patternType="solid">
        <fgColor indexed="14"/>
      </patternFill>
    </fill>
    <fill>
      <patternFill patternType="solid">
        <fgColor indexed="51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thick">
        <color indexed="43"/>
      </bottom>
      <diagonal/>
    </border>
    <border>
      <left/>
      <right/>
      <top/>
      <bottom style="medium">
        <color indexed="4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11"/>
      </top>
      <bottom style="double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71">
    <xf numFmtId="0" fontId="0" fillId="0" borderId="0"/>
    <xf numFmtId="43" fontId="9" fillId="0" borderId="0" applyFont="0" applyFill="0" applyBorder="0" applyAlignment="0" applyProtection="0"/>
    <xf numFmtId="0" fontId="20" fillId="0" borderId="0"/>
    <xf numFmtId="168" fontId="20" fillId="0" borderId="0"/>
    <xf numFmtId="169" fontId="20" fillId="0" borderId="0"/>
    <xf numFmtId="10" fontId="20" fillId="0" borderId="0"/>
    <xf numFmtId="0" fontId="21" fillId="0" borderId="0"/>
    <xf numFmtId="0" fontId="22" fillId="0" borderId="0"/>
    <xf numFmtId="0" fontId="23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0" fillId="0" borderId="0"/>
    <xf numFmtId="0" fontId="20" fillId="0" borderId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3" fontId="27" fillId="0" borderId="0"/>
    <xf numFmtId="0" fontId="28" fillId="0" borderId="0" applyNumberFormat="0" applyFill="0" applyBorder="0" applyAlignment="0" applyProtection="0"/>
    <xf numFmtId="164" fontId="29" fillId="0" borderId="26" applyAlignment="0" applyProtection="0"/>
    <xf numFmtId="0" fontId="25" fillId="0" borderId="0"/>
    <xf numFmtId="0" fontId="30" fillId="0" borderId="0"/>
    <xf numFmtId="0" fontId="25" fillId="0" borderId="0"/>
    <xf numFmtId="0" fontId="31" fillId="0" borderId="0" applyFill="0" applyBorder="0" applyAlignment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2" fillId="10" borderId="27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0" fontId="33" fillId="18" borderId="28" applyNumberFormat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34" fillId="0" borderId="0" applyNumberFormat="0" applyAlignment="0">
      <alignment horizontal="left"/>
    </xf>
    <xf numFmtId="165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5" fillId="0" borderId="0" applyNumberFormat="0" applyAlignment="0">
      <alignment horizontal="left"/>
    </xf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19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2" fontId="20" fillId="0" borderId="0" applyFont="0" applyFill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38" fontId="38" fillId="19" borderId="0" applyNumberFormat="0" applyBorder="0" applyAlignment="0" applyProtection="0"/>
    <xf numFmtId="0" fontId="39" fillId="20" borderId="0"/>
    <xf numFmtId="0" fontId="40" fillId="0" borderId="29" applyNumberFormat="0" applyAlignment="0" applyProtection="0">
      <alignment horizontal="left" vertical="center"/>
    </xf>
    <xf numFmtId="0" fontId="40" fillId="0" borderId="18">
      <alignment horizontal="left" vertical="center"/>
    </xf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10" fontId="38" fillId="21" borderId="1" applyNumberFormat="0" applyBorder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5" fillId="8" borderId="27" applyNumberFormat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6" fillId="0" borderId="33" applyNumberFormat="0" applyFill="0" applyAlignment="0" applyProtection="0"/>
    <xf numFmtId="0" fontId="47" fillId="0" borderId="0">
      <alignment horizontal="justify" vertical="top" wrapText="1"/>
    </xf>
    <xf numFmtId="0" fontId="47" fillId="0" borderId="0">
      <alignment horizontal="justify" vertical="justify" wrapText="1"/>
    </xf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37" fontId="49" fillId="0" borderId="0"/>
    <xf numFmtId="0" fontId="50" fillId="0" borderId="0"/>
    <xf numFmtId="0" fontId="31" fillId="0" borderId="0"/>
    <xf numFmtId="175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51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20" fillId="4" borderId="34" applyNumberFormat="0" applyFon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0" fontId="52" fillId="10" borderId="35" applyNumberFormat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3" fontId="53" fillId="0" borderId="0"/>
    <xf numFmtId="176" fontId="54" fillId="0" borderId="0" applyNumberFormat="0" applyFill="0" applyBorder="0" applyAlignment="0" applyProtection="0">
      <alignment horizontal="left"/>
    </xf>
    <xf numFmtId="40" fontId="55" fillId="0" borderId="0" applyBorder="0">
      <alignment horizontal="right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177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0" fontId="20" fillId="0" borderId="0" applyFont="0" applyFill="0" applyBorder="0" applyAlignment="0" applyProtection="0"/>
    <xf numFmtId="0" fontId="59" fillId="0" borderId="0"/>
    <xf numFmtId="179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1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0" fontId="61" fillId="0" borderId="0"/>
    <xf numFmtId="0" fontId="20" fillId="0" borderId="0"/>
    <xf numFmtId="0" fontId="20" fillId="0" borderId="0"/>
  </cellStyleXfs>
  <cellXfs count="259">
    <xf numFmtId="0" fontId="0" fillId="0" borderId="0" xfId="0"/>
    <xf numFmtId="0" fontId="0" fillId="0" borderId="0" xfId="0" applyFill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49" fontId="0" fillId="0" borderId="0" xfId="0" applyNumberFormat="1" applyFill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right" vertical="center" wrapText="1"/>
    </xf>
    <xf numFmtId="16" fontId="0" fillId="0" borderId="1" xfId="0" quotePrefix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2" fontId="7" fillId="0" borderId="1" xfId="0" applyNumberFormat="1" applyFont="1" applyFill="1" applyBorder="1" applyAlignment="1">
      <alignment vertical="center" wrapText="1"/>
    </xf>
    <xf numFmtId="183" fontId="7" fillId="0" borderId="1" xfId="0" applyNumberFormat="1" applyFont="1" applyFill="1" applyBorder="1" applyAlignment="1">
      <alignment horizontal="right" vertical="center" wrapText="1"/>
    </xf>
    <xf numFmtId="2" fontId="12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2" fontId="14" fillId="0" borderId="1" xfId="0" applyNumberFormat="1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185" fontId="64" fillId="0" borderId="1" xfId="0" applyNumberFormat="1" applyFont="1" applyFill="1" applyBorder="1" applyAlignment="1">
      <alignment horizontal="right" vertical="center" wrapText="1"/>
    </xf>
    <xf numFmtId="0" fontId="68" fillId="0" borderId="1" xfId="0" applyFont="1" applyFill="1" applyBorder="1" applyAlignment="1">
      <alignment vertical="center" wrapText="1"/>
    </xf>
    <xf numFmtId="183" fontId="69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3" fontId="0" fillId="0" borderId="0" xfId="1" applyFont="1" applyFill="1" applyBorder="1" applyAlignment="1">
      <alignment vertical="center" wrapText="1"/>
    </xf>
    <xf numFmtId="43" fontId="1" fillId="0" borderId="1" xfId="1" applyFont="1" applyFill="1" applyBorder="1" applyAlignment="1">
      <alignment horizontal="center" vertical="center" wrapText="1"/>
    </xf>
    <xf numFmtId="1" fontId="65" fillId="0" borderId="1" xfId="0" applyNumberFormat="1" applyFont="1" applyFill="1" applyBorder="1" applyAlignment="1">
      <alignment horizontal="center" vertical="center" wrapText="1"/>
    </xf>
    <xf numFmtId="183" fontId="65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" fontId="1" fillId="0" borderId="1" xfId="1" quotePrefix="1" applyNumberFormat="1" applyFont="1" applyFill="1" applyBorder="1" applyAlignment="1">
      <alignment horizontal="center" vertical="center" wrapText="1"/>
    </xf>
    <xf numFmtId="43" fontId="0" fillId="0" borderId="1" xfId="1" applyFont="1" applyFill="1" applyBorder="1" applyAlignment="1">
      <alignment vertical="center" wrapText="1"/>
    </xf>
    <xf numFmtId="183" fontId="0" fillId="0" borderId="0" xfId="0" applyNumberFormat="1" applyFill="1" applyAlignment="1">
      <alignment vertical="center" wrapText="1"/>
    </xf>
    <xf numFmtId="43" fontId="0" fillId="0" borderId="0" xfId="1" applyFont="1" applyFill="1" applyAlignment="1">
      <alignment vertical="center" wrapText="1"/>
    </xf>
    <xf numFmtId="49" fontId="1" fillId="0" borderId="37" xfId="0" applyNumberFormat="1" applyFon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vertical="center" wrapText="1"/>
    </xf>
    <xf numFmtId="2" fontId="0" fillId="0" borderId="0" xfId="0" applyNumberFormat="1" applyFill="1" applyAlignment="1">
      <alignment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8" fillId="0" borderId="39" xfId="0" applyFont="1" applyFill="1" applyBorder="1" applyAlignment="1">
      <alignment vertical="center" wrapText="1"/>
    </xf>
    <xf numFmtId="167" fontId="1" fillId="0" borderId="1" xfId="1" applyNumberFormat="1" applyFont="1" applyFill="1" applyBorder="1" applyAlignment="1">
      <alignment horizontal="right" vertical="center" wrapText="1"/>
    </xf>
    <xf numFmtId="184" fontId="7" fillId="0" borderId="1" xfId="0" applyNumberFormat="1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 wrapText="1"/>
    </xf>
    <xf numFmtId="167" fontId="1" fillId="0" borderId="10" xfId="1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167" fontId="1" fillId="0" borderId="13" xfId="1" applyNumberFormat="1" applyFont="1" applyFill="1" applyBorder="1" applyAlignment="1">
      <alignment horizontal="right" vertical="center" wrapText="1"/>
    </xf>
    <xf numFmtId="167" fontId="1" fillId="0" borderId="19" xfId="1" applyNumberFormat="1" applyFont="1" applyFill="1" applyBorder="1" applyAlignment="1">
      <alignment horizontal="right" vertical="center" wrapText="1"/>
    </xf>
    <xf numFmtId="0" fontId="7" fillId="0" borderId="19" xfId="0" applyFont="1" applyFill="1" applyBorder="1" applyAlignment="1">
      <alignment horizontal="center" vertical="center" wrapText="1"/>
    </xf>
    <xf numFmtId="184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quotePrefix="1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16" fontId="12" fillId="0" borderId="1" xfId="0" quotePrefix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2" fontId="19" fillId="0" borderId="1" xfId="0" applyNumberFormat="1" applyFont="1" applyFill="1" applyBorder="1" applyAlignment="1">
      <alignment horizontal="righ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83" fontId="14" fillId="0" borderId="1" xfId="0" applyNumberFormat="1" applyFont="1" applyFill="1" applyBorder="1" applyAlignment="1">
      <alignment horizontal="right" vertical="center" wrapText="1"/>
    </xf>
    <xf numFmtId="0" fontId="16" fillId="0" borderId="20" xfId="0" applyFont="1" applyFill="1" applyBorder="1" applyAlignment="1">
      <alignment wrapText="1"/>
    </xf>
    <xf numFmtId="0" fontId="17" fillId="0" borderId="21" xfId="0" applyFont="1" applyFill="1" applyBorder="1" applyAlignment="1">
      <alignment wrapText="1"/>
    </xf>
    <xf numFmtId="0" fontId="16" fillId="0" borderId="22" xfId="0" applyFont="1" applyFill="1" applyBorder="1" applyAlignment="1">
      <alignment wrapText="1"/>
    </xf>
    <xf numFmtId="0" fontId="17" fillId="0" borderId="23" xfId="0" applyFont="1" applyFill="1" applyBorder="1" applyAlignment="1">
      <alignment wrapText="1"/>
    </xf>
    <xf numFmtId="0" fontId="17" fillId="0" borderId="23" xfId="0" applyFont="1" applyFill="1" applyBorder="1" applyAlignment="1">
      <alignment horizontal="left" wrapText="1" indent="2"/>
    </xf>
    <xf numFmtId="0" fontId="18" fillId="0" borderId="23" xfId="0" applyFont="1" applyFill="1" applyBorder="1" applyAlignment="1">
      <alignment wrapText="1"/>
    </xf>
    <xf numFmtId="0" fontId="18" fillId="0" borderId="2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83" fontId="0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left" vertical="center" wrapText="1"/>
    </xf>
    <xf numFmtId="2" fontId="66" fillId="0" borderId="1" xfId="0" applyNumberFormat="1" applyFont="1" applyFill="1" applyBorder="1" applyAlignment="1">
      <alignment horizontal="right" vertical="center" wrapText="1"/>
    </xf>
    <xf numFmtId="0" fontId="66" fillId="0" borderId="0" xfId="0" applyFont="1" applyFill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" fontId="62" fillId="0" borderId="1" xfId="0" applyNumberFormat="1" applyFont="1" applyFill="1" applyBorder="1" applyAlignment="1">
      <alignment horizontal="center" vertical="center" wrapText="1"/>
    </xf>
    <xf numFmtId="2" fontId="62" fillId="0" borderId="1" xfId="0" applyNumberFormat="1" applyFont="1" applyFill="1" applyBorder="1" applyAlignment="1">
      <alignment horizontal="center" vertical="center" wrapText="1"/>
    </xf>
    <xf numFmtId="183" fontId="62" fillId="0" borderId="1" xfId="0" applyNumberFormat="1" applyFont="1" applyFill="1" applyBorder="1" applyAlignment="1">
      <alignment horizontal="center" vertical="center" wrapText="1"/>
    </xf>
    <xf numFmtId="2" fontId="62" fillId="0" borderId="1" xfId="0" applyNumberFormat="1" applyFont="1" applyFill="1" applyBorder="1" applyAlignment="1">
      <alignment vertical="center" wrapText="1"/>
    </xf>
    <xf numFmtId="2" fontId="1" fillId="22" borderId="1" xfId="0" applyNumberFormat="1" applyFont="1" applyFill="1" applyBorder="1" applyAlignment="1">
      <alignment horizontal="right" vertical="center" wrapText="1"/>
    </xf>
    <xf numFmtId="167" fontId="1" fillId="22" borderId="19" xfId="1" applyNumberFormat="1" applyFont="1" applyFill="1" applyBorder="1" applyAlignment="1">
      <alignment horizontal="right" vertical="center" wrapText="1"/>
    </xf>
    <xf numFmtId="0" fontId="1" fillId="22" borderId="1" xfId="0" applyNumberFormat="1" applyFont="1" applyFill="1" applyBorder="1" applyAlignment="1">
      <alignment horizontal="right" vertical="center" wrapText="1"/>
    </xf>
    <xf numFmtId="2" fontId="12" fillId="22" borderId="1" xfId="0" applyNumberFormat="1" applyFont="1" applyFill="1" applyBorder="1" applyAlignment="1">
      <alignment horizontal="right" vertical="center" wrapText="1"/>
    </xf>
    <xf numFmtId="183" fontId="1" fillId="22" borderId="1" xfId="0" applyNumberFormat="1" applyFont="1" applyFill="1" applyBorder="1" applyAlignment="1">
      <alignment horizontal="right" vertical="center" wrapText="1"/>
    </xf>
    <xf numFmtId="2" fontId="8" fillId="22" borderId="1" xfId="0" applyNumberFormat="1" applyFont="1" applyFill="1" applyBorder="1" applyAlignment="1">
      <alignment horizontal="right" vertical="center" wrapText="1"/>
    </xf>
    <xf numFmtId="0" fontId="0" fillId="22" borderId="0" xfId="0" applyFill="1" applyAlignment="1">
      <alignment vertical="center" wrapText="1"/>
    </xf>
    <xf numFmtId="49" fontId="0" fillId="22" borderId="0" xfId="0" applyNumberFormat="1" applyFill="1" applyAlignment="1">
      <alignment vertical="center" wrapText="1"/>
    </xf>
    <xf numFmtId="0" fontId="6" fillId="23" borderId="1" xfId="0" applyFont="1" applyFill="1" applyBorder="1" applyAlignment="1">
      <alignment horizontal="left" vertical="center" wrapText="1"/>
    </xf>
    <xf numFmtId="2" fontId="70" fillId="0" borderId="1" xfId="1470" applyNumberFormat="1" applyFont="1" applyFill="1" applyBorder="1" applyAlignment="1">
      <alignment horizontal="left" vertical="center" wrapText="1"/>
    </xf>
    <xf numFmtId="187" fontId="1" fillId="0" borderId="1" xfId="1" applyNumberFormat="1" applyFont="1" applyFill="1" applyBorder="1" applyAlignment="1">
      <alignment horizontal="right" vertical="center" wrapText="1"/>
    </xf>
    <xf numFmtId="188" fontId="7" fillId="0" borderId="1" xfId="0" applyNumberFormat="1" applyFont="1" applyFill="1" applyBorder="1" applyAlignment="1">
      <alignment horizontal="right" vertical="center" wrapText="1"/>
    </xf>
    <xf numFmtId="2" fontId="71" fillId="0" borderId="1" xfId="0" applyNumberFormat="1" applyFont="1" applyFill="1" applyBorder="1" applyAlignment="1">
      <alignment horizontal="right" vertical="center" wrapText="1"/>
    </xf>
    <xf numFmtId="186" fontId="51" fillId="0" borderId="1" xfId="0" applyNumberFormat="1" applyFont="1" applyFill="1" applyBorder="1" applyAlignment="1">
      <alignment horizontal="right" vertical="center" wrapText="1"/>
    </xf>
    <xf numFmtId="0" fontId="6" fillId="22" borderId="1" xfId="0" applyFont="1" applyFill="1" applyBorder="1" applyAlignment="1">
      <alignment horizontal="left" vertical="center" wrapText="1"/>
    </xf>
    <xf numFmtId="0" fontId="6" fillId="24" borderId="1" xfId="0" applyFont="1" applyFill="1" applyBorder="1" applyAlignment="1">
      <alignment horizontal="center" vertical="center" wrapText="1"/>
    </xf>
    <xf numFmtId="0" fontId="6" fillId="24" borderId="1" xfId="0" applyFont="1" applyFill="1" applyBorder="1" applyAlignment="1">
      <alignment horizontal="left" vertical="center" wrapText="1"/>
    </xf>
    <xf numFmtId="2" fontId="1" fillId="24" borderId="1" xfId="0" applyNumberFormat="1" applyFont="1" applyFill="1" applyBorder="1" applyAlignment="1">
      <alignment horizontal="right" vertical="center" wrapText="1"/>
    </xf>
    <xf numFmtId="49" fontId="1" fillId="24" borderId="1" xfId="0" applyNumberFormat="1" applyFont="1" applyFill="1" applyBorder="1" applyAlignment="1">
      <alignment horizontal="center" vertical="center" wrapText="1"/>
    </xf>
    <xf numFmtId="0" fontId="6" fillId="24" borderId="1" xfId="0" applyFont="1" applyFill="1" applyBorder="1" applyAlignment="1">
      <alignment vertical="center" wrapText="1"/>
    </xf>
    <xf numFmtId="2" fontId="0" fillId="24" borderId="1" xfId="0" applyNumberFormat="1" applyFont="1" applyFill="1" applyBorder="1" applyAlignment="1">
      <alignment horizontal="right" vertical="center" wrapText="1"/>
    </xf>
    <xf numFmtId="2" fontId="7" fillId="24" borderId="1" xfId="0" applyNumberFormat="1" applyFont="1" applyFill="1" applyBorder="1" applyAlignment="1">
      <alignment vertical="center" wrapText="1"/>
    </xf>
    <xf numFmtId="183" fontId="0" fillId="24" borderId="1" xfId="0" applyNumberFormat="1" applyFont="1" applyFill="1" applyBorder="1" applyAlignment="1">
      <alignment horizontal="right" vertical="center" wrapText="1"/>
    </xf>
    <xf numFmtId="2" fontId="0" fillId="25" borderId="1" xfId="0" applyNumberFormat="1" applyFont="1" applyFill="1" applyBorder="1" applyAlignment="1">
      <alignment horizontal="right" vertical="center" wrapText="1"/>
    </xf>
    <xf numFmtId="183" fontId="0" fillId="25" borderId="1" xfId="0" applyNumberFormat="1" applyFont="1" applyFill="1" applyBorder="1" applyAlignment="1">
      <alignment horizontal="right" vertical="center" wrapText="1"/>
    </xf>
    <xf numFmtId="2" fontId="7" fillId="25" borderId="1" xfId="0" applyNumberFormat="1" applyFont="1" applyFill="1" applyBorder="1" applyAlignment="1">
      <alignment vertical="center" wrapText="1"/>
    </xf>
    <xf numFmtId="43" fontId="1" fillId="25" borderId="1" xfId="1" applyNumberFormat="1" applyFont="1" applyFill="1" applyBorder="1" applyAlignment="1">
      <alignment horizontal="right" vertical="center" wrapText="1"/>
    </xf>
    <xf numFmtId="187" fontId="1" fillId="25" borderId="1" xfId="1" applyNumberFormat="1" applyFont="1" applyFill="1" applyBorder="1" applyAlignment="1">
      <alignment horizontal="right" vertical="center" wrapText="1"/>
    </xf>
    <xf numFmtId="189" fontId="51" fillId="25" borderId="1" xfId="0" applyNumberFormat="1" applyFont="1" applyFill="1" applyBorder="1" applyAlignment="1">
      <alignment horizontal="right" vertical="center" wrapText="1"/>
    </xf>
    <xf numFmtId="186" fontId="64" fillId="25" borderId="1" xfId="0" applyNumberFormat="1" applyFont="1" applyFill="1" applyBorder="1" applyAlignment="1">
      <alignment horizontal="right" vertical="center" wrapText="1"/>
    </xf>
    <xf numFmtId="186" fontId="51" fillId="25" borderId="1" xfId="0" applyNumberFormat="1" applyFont="1" applyFill="1" applyBorder="1" applyAlignment="1">
      <alignment horizontal="right" vertical="center" wrapText="1"/>
    </xf>
    <xf numFmtId="185" fontId="67" fillId="25" borderId="1" xfId="0" applyNumberFormat="1" applyFont="1" applyFill="1" applyBorder="1" applyAlignment="1">
      <alignment horizontal="right" vertical="center" wrapText="1"/>
    </xf>
    <xf numFmtId="184" fontId="0" fillId="25" borderId="1" xfId="0" applyNumberFormat="1" applyFont="1" applyFill="1" applyBorder="1" applyAlignment="1">
      <alignment horizontal="right" vertical="center" wrapText="1"/>
    </xf>
    <xf numFmtId="2" fontId="71" fillId="25" borderId="1" xfId="0" applyNumberFormat="1" applyFont="1" applyFill="1" applyBorder="1" applyAlignment="1">
      <alignment horizontal="right" vertical="center" wrapText="1"/>
    </xf>
    <xf numFmtId="2" fontId="12" fillId="25" borderId="1" xfId="0" applyNumberFormat="1" applyFont="1" applyFill="1" applyBorder="1" applyAlignment="1">
      <alignment horizontal="right" vertical="center" wrapText="1"/>
    </xf>
    <xf numFmtId="2" fontId="14" fillId="25" borderId="1" xfId="0" applyNumberFormat="1" applyFont="1" applyFill="1" applyBorder="1" applyAlignment="1">
      <alignment vertical="center" wrapText="1"/>
    </xf>
    <xf numFmtId="2" fontId="19" fillId="25" borderId="1" xfId="0" applyNumberFormat="1" applyFont="1" applyFill="1" applyBorder="1" applyAlignment="1">
      <alignment horizontal="right" vertical="center" wrapText="1"/>
    </xf>
    <xf numFmtId="183" fontId="19" fillId="25" borderId="1" xfId="0" applyNumberFormat="1" applyFont="1" applyFill="1" applyBorder="1" applyAlignment="1">
      <alignment horizontal="right" vertical="center" wrapText="1"/>
    </xf>
    <xf numFmtId="0" fontId="0" fillId="25" borderId="1" xfId="0" applyNumberFormat="1" applyFont="1" applyFill="1" applyBorder="1" applyAlignment="1">
      <alignment horizontal="right" vertical="center" wrapText="1"/>
    </xf>
    <xf numFmtId="0" fontId="0" fillId="25" borderId="1" xfId="0" applyNumberFormat="1" applyFill="1" applyBorder="1" applyAlignment="1">
      <alignment horizontal="right" vertical="center" wrapText="1"/>
    </xf>
    <xf numFmtId="2" fontId="66" fillId="25" borderId="1" xfId="0" applyNumberFormat="1" applyFont="1" applyFill="1" applyBorder="1" applyAlignment="1">
      <alignment horizontal="right" vertical="center" wrapText="1"/>
    </xf>
    <xf numFmtId="0" fontId="0" fillId="25" borderId="0" xfId="0" applyFill="1" applyAlignment="1">
      <alignment vertical="center" wrapText="1"/>
    </xf>
    <xf numFmtId="2" fontId="8" fillId="25" borderId="1" xfId="0" applyNumberFormat="1" applyFont="1" applyFill="1" applyBorder="1" applyAlignment="1">
      <alignment horizontal="right" vertical="center" wrapText="1"/>
    </xf>
    <xf numFmtId="2" fontId="1" fillId="25" borderId="1" xfId="0" applyNumberFormat="1" applyFont="1" applyFill="1" applyBorder="1" applyAlignment="1">
      <alignment horizontal="right" vertical="center" wrapText="1"/>
    </xf>
    <xf numFmtId="183" fontId="65" fillId="26" borderId="1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left" vertical="center" wrapText="1"/>
    </xf>
    <xf numFmtId="49" fontId="3" fillId="0" borderId="1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51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49" fontId="1" fillId="0" borderId="52" xfId="0" applyNumberFormat="1" applyFont="1" applyFill="1" applyBorder="1" applyAlignment="1">
      <alignment horizontal="center" vertical="center" wrapText="1"/>
    </xf>
    <xf numFmtId="49" fontId="1" fillId="0" borderId="5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54" xfId="0" applyNumberFormat="1" applyFont="1" applyFill="1" applyBorder="1" applyAlignment="1">
      <alignment horizontal="center" vertical="center" wrapText="1"/>
    </xf>
    <xf numFmtId="49" fontId="1" fillId="0" borderId="55" xfId="0" applyNumberFormat="1" applyFont="1" applyFill="1" applyBorder="1" applyAlignment="1">
      <alignment horizontal="center" vertical="center" wrapText="1"/>
    </xf>
    <xf numFmtId="49" fontId="1" fillId="0" borderId="56" xfId="0" applyNumberFormat="1" applyFont="1" applyFill="1" applyBorder="1" applyAlignment="1">
      <alignment horizontal="center" vertical="center" wrapText="1"/>
    </xf>
    <xf numFmtId="49" fontId="1" fillId="0" borderId="57" xfId="0" applyNumberFormat="1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54" xfId="0" applyFill="1" applyBorder="1" applyAlignment="1">
      <alignment horizontal="center" vertical="center" wrapText="1"/>
    </xf>
    <xf numFmtId="0" fontId="0" fillId="0" borderId="55" xfId="0" applyFill="1" applyBorder="1" applyAlignment="1">
      <alignment horizontal="center" vertical="center" wrapText="1"/>
    </xf>
    <xf numFmtId="0" fontId="0" fillId="0" borderId="56" xfId="0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0" fontId="0" fillId="22" borderId="0" xfId="0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left" vertical="center" wrapText="1"/>
    </xf>
    <xf numFmtId="49" fontId="11" fillId="0" borderId="11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>
      <alignment horizontal="center" vertical="center" wrapText="1"/>
    </xf>
    <xf numFmtId="49" fontId="15" fillId="0" borderId="14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11" fillId="0" borderId="8" xfId="0" applyNumberFormat="1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center" vertical="top" wrapText="1"/>
    </xf>
    <xf numFmtId="49" fontId="3" fillId="0" borderId="44" xfId="0" applyNumberFormat="1" applyFont="1" applyFill="1" applyBorder="1" applyAlignment="1">
      <alignment horizontal="left" vertical="center" wrapText="1"/>
    </xf>
    <xf numFmtId="49" fontId="3" fillId="0" borderId="29" xfId="0" applyNumberFormat="1" applyFont="1" applyFill="1" applyBorder="1" applyAlignment="1">
      <alignment horizontal="left" vertical="center" wrapText="1"/>
    </xf>
    <xf numFmtId="49" fontId="3" fillId="0" borderId="2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49" fontId="4" fillId="0" borderId="48" xfId="0" applyNumberFormat="1" applyFont="1" applyFill="1" applyBorder="1" applyAlignment="1">
      <alignment horizontal="center" vertical="center" wrapText="1"/>
    </xf>
    <xf numFmtId="49" fontId="4" fillId="0" borderId="49" xfId="0" applyNumberFormat="1" applyFont="1" applyFill="1" applyBorder="1" applyAlignment="1">
      <alignment horizontal="center" vertical="center" wrapText="1"/>
    </xf>
    <xf numFmtId="49" fontId="4" fillId="0" borderId="50" xfId="0" applyNumberFormat="1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49" fontId="3" fillId="0" borderId="38" xfId="0" applyNumberFormat="1" applyFont="1" applyFill="1" applyBorder="1" applyAlignment="1">
      <alignment horizontal="left" vertical="center" wrapText="1"/>
    </xf>
    <xf numFmtId="49" fontId="3" fillId="0" borderId="18" xfId="0" applyNumberFormat="1" applyFont="1" applyFill="1" applyBorder="1" applyAlignment="1">
      <alignment horizontal="left" vertical="center" wrapText="1"/>
    </xf>
    <xf numFmtId="49" fontId="3" fillId="0" borderId="43" xfId="0" applyNumberFormat="1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center" vertical="top" wrapText="1"/>
    </xf>
    <xf numFmtId="0" fontId="3" fillId="0" borderId="4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47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49" fontId="3" fillId="0" borderId="40" xfId="0" applyNumberFormat="1" applyFont="1" applyFill="1" applyBorder="1" applyAlignment="1">
      <alignment horizontal="left" vertical="center" wrapText="1"/>
    </xf>
    <xf numFmtId="49" fontId="3" fillId="0" borderId="41" xfId="0" applyNumberFormat="1" applyFont="1" applyFill="1" applyBorder="1" applyAlignment="1">
      <alignment horizontal="left" vertical="center" wrapText="1"/>
    </xf>
    <xf numFmtId="49" fontId="3" fillId="0" borderId="42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</cellXfs>
  <cellStyles count="1471">
    <cellStyle name="??                          " xfId="2"/>
    <cellStyle name="???? [0.00]_PRODUCT DETAIL Q1" xfId="3"/>
    <cellStyle name="????_PRODUCT DETAIL Q1" xfId="4"/>
    <cellStyle name="???_HOBONG" xfId="5"/>
    <cellStyle name="??_(????)??????" xfId="6"/>
    <cellStyle name="•W?€_G7ATD" xfId="7"/>
    <cellStyle name="•W€_G7ATD" xfId="8"/>
    <cellStyle name="20% - Accent1 10" xfId="9"/>
    <cellStyle name="20% - Accent1 11" xfId="10"/>
    <cellStyle name="20% - Accent1 12" xfId="11"/>
    <cellStyle name="20% - Accent1 13" xfId="12"/>
    <cellStyle name="20% - Accent1 14" xfId="13"/>
    <cellStyle name="20% - Accent1 15" xfId="14"/>
    <cellStyle name="20% - Accent1 16" xfId="15"/>
    <cellStyle name="20% - Accent1 17" xfId="16"/>
    <cellStyle name="20% - Accent1 18" xfId="17"/>
    <cellStyle name="20% - Accent1 19" xfId="18"/>
    <cellStyle name="20% - Accent1 2" xfId="19"/>
    <cellStyle name="20% - Accent1 20" xfId="20"/>
    <cellStyle name="20% - Accent1 21" xfId="21"/>
    <cellStyle name="20% - Accent1 22" xfId="22"/>
    <cellStyle name="20% - Accent1 23" xfId="23"/>
    <cellStyle name="20% - Accent1 24" xfId="24"/>
    <cellStyle name="20% - Accent1 25" xfId="25"/>
    <cellStyle name="20% - Accent1 26" xfId="26"/>
    <cellStyle name="20% - Accent1 27" xfId="27"/>
    <cellStyle name="20% - Accent1 28" xfId="28"/>
    <cellStyle name="20% - Accent1 29" xfId="29"/>
    <cellStyle name="20% - Accent1 3" xfId="30"/>
    <cellStyle name="20% - Accent1 30" xfId="31"/>
    <cellStyle name="20% - Accent1 31" xfId="32"/>
    <cellStyle name="20% - Accent1 4" xfId="33"/>
    <cellStyle name="20% - Accent1 5" xfId="34"/>
    <cellStyle name="20% - Accent1 6" xfId="35"/>
    <cellStyle name="20% - Accent1 7" xfId="36"/>
    <cellStyle name="20% - Accent1 8" xfId="37"/>
    <cellStyle name="20% - Accent1 9" xfId="38"/>
    <cellStyle name="20% - Accent2 10" xfId="39"/>
    <cellStyle name="20% - Accent2 11" xfId="40"/>
    <cellStyle name="20% - Accent2 12" xfId="41"/>
    <cellStyle name="20% - Accent2 13" xfId="42"/>
    <cellStyle name="20% - Accent2 14" xfId="43"/>
    <cellStyle name="20% - Accent2 15" xfId="44"/>
    <cellStyle name="20% - Accent2 16" xfId="45"/>
    <cellStyle name="20% - Accent2 17" xfId="46"/>
    <cellStyle name="20% - Accent2 18" xfId="47"/>
    <cellStyle name="20% - Accent2 19" xfId="48"/>
    <cellStyle name="20% - Accent2 2" xfId="49"/>
    <cellStyle name="20% - Accent2 20" xfId="50"/>
    <cellStyle name="20% - Accent2 21" xfId="51"/>
    <cellStyle name="20% - Accent2 22" xfId="52"/>
    <cellStyle name="20% - Accent2 23" xfId="53"/>
    <cellStyle name="20% - Accent2 24" xfId="54"/>
    <cellStyle name="20% - Accent2 25" xfId="55"/>
    <cellStyle name="20% - Accent2 26" xfId="56"/>
    <cellStyle name="20% - Accent2 27" xfId="57"/>
    <cellStyle name="20% - Accent2 28" xfId="58"/>
    <cellStyle name="20% - Accent2 29" xfId="59"/>
    <cellStyle name="20% - Accent2 3" xfId="60"/>
    <cellStyle name="20% - Accent2 30" xfId="61"/>
    <cellStyle name="20% - Accent2 31" xfId="62"/>
    <cellStyle name="20% - Accent2 4" xfId="63"/>
    <cellStyle name="20% - Accent2 5" xfId="64"/>
    <cellStyle name="20% - Accent2 6" xfId="65"/>
    <cellStyle name="20% - Accent2 7" xfId="66"/>
    <cellStyle name="20% - Accent2 8" xfId="67"/>
    <cellStyle name="20% - Accent2 9" xfId="68"/>
    <cellStyle name="20% - Accent3 10" xfId="69"/>
    <cellStyle name="20% - Accent3 11" xfId="70"/>
    <cellStyle name="20% - Accent3 12" xfId="71"/>
    <cellStyle name="20% - Accent3 13" xfId="72"/>
    <cellStyle name="20% - Accent3 14" xfId="73"/>
    <cellStyle name="20% - Accent3 15" xfId="74"/>
    <cellStyle name="20% - Accent3 16" xfId="75"/>
    <cellStyle name="20% - Accent3 17" xfId="76"/>
    <cellStyle name="20% - Accent3 18" xfId="77"/>
    <cellStyle name="20% - Accent3 19" xfId="78"/>
    <cellStyle name="20% - Accent3 2" xfId="79"/>
    <cellStyle name="20% - Accent3 20" xfId="80"/>
    <cellStyle name="20% - Accent3 21" xfId="81"/>
    <cellStyle name="20% - Accent3 22" xfId="82"/>
    <cellStyle name="20% - Accent3 23" xfId="83"/>
    <cellStyle name="20% - Accent3 24" xfId="84"/>
    <cellStyle name="20% - Accent3 25" xfId="85"/>
    <cellStyle name="20% - Accent3 26" xfId="86"/>
    <cellStyle name="20% - Accent3 27" xfId="87"/>
    <cellStyle name="20% - Accent3 28" xfId="88"/>
    <cellStyle name="20% - Accent3 29" xfId="89"/>
    <cellStyle name="20% - Accent3 3" xfId="90"/>
    <cellStyle name="20% - Accent3 30" xfId="91"/>
    <cellStyle name="20% - Accent3 31" xfId="92"/>
    <cellStyle name="20% - Accent3 4" xfId="93"/>
    <cellStyle name="20% - Accent3 5" xfId="94"/>
    <cellStyle name="20% - Accent3 6" xfId="95"/>
    <cellStyle name="20% - Accent3 7" xfId="96"/>
    <cellStyle name="20% - Accent3 8" xfId="97"/>
    <cellStyle name="20% - Accent3 9" xfId="98"/>
    <cellStyle name="20% - Accent4 10" xfId="99"/>
    <cellStyle name="20% - Accent4 11" xfId="100"/>
    <cellStyle name="20% - Accent4 12" xfId="101"/>
    <cellStyle name="20% - Accent4 13" xfId="102"/>
    <cellStyle name="20% - Accent4 14" xfId="103"/>
    <cellStyle name="20% - Accent4 15" xfId="104"/>
    <cellStyle name="20% - Accent4 16" xfId="105"/>
    <cellStyle name="20% - Accent4 17" xfId="106"/>
    <cellStyle name="20% - Accent4 18" xfId="107"/>
    <cellStyle name="20% - Accent4 19" xfId="108"/>
    <cellStyle name="20% - Accent4 2" xfId="109"/>
    <cellStyle name="20% - Accent4 20" xfId="110"/>
    <cellStyle name="20% - Accent4 21" xfId="111"/>
    <cellStyle name="20% - Accent4 22" xfId="112"/>
    <cellStyle name="20% - Accent4 23" xfId="113"/>
    <cellStyle name="20% - Accent4 24" xfId="114"/>
    <cellStyle name="20% - Accent4 25" xfId="115"/>
    <cellStyle name="20% - Accent4 26" xfId="116"/>
    <cellStyle name="20% - Accent4 27" xfId="117"/>
    <cellStyle name="20% - Accent4 28" xfId="118"/>
    <cellStyle name="20% - Accent4 29" xfId="119"/>
    <cellStyle name="20% - Accent4 3" xfId="120"/>
    <cellStyle name="20% - Accent4 30" xfId="121"/>
    <cellStyle name="20% - Accent4 31" xfId="122"/>
    <cellStyle name="20% - Accent4 4" xfId="123"/>
    <cellStyle name="20% - Accent4 5" xfId="124"/>
    <cellStyle name="20% - Accent4 6" xfId="125"/>
    <cellStyle name="20% - Accent4 7" xfId="126"/>
    <cellStyle name="20% - Accent4 8" xfId="127"/>
    <cellStyle name="20% - Accent4 9" xfId="128"/>
    <cellStyle name="20% - Accent5 10" xfId="129"/>
    <cellStyle name="20% - Accent5 11" xfId="130"/>
    <cellStyle name="20% - Accent5 12" xfId="131"/>
    <cellStyle name="20% - Accent5 13" xfId="132"/>
    <cellStyle name="20% - Accent5 14" xfId="133"/>
    <cellStyle name="20% - Accent5 15" xfId="134"/>
    <cellStyle name="20% - Accent5 16" xfId="135"/>
    <cellStyle name="20% - Accent5 17" xfId="136"/>
    <cellStyle name="20% - Accent5 18" xfId="137"/>
    <cellStyle name="20% - Accent5 19" xfId="138"/>
    <cellStyle name="20% - Accent5 2" xfId="139"/>
    <cellStyle name="20% - Accent5 20" xfId="140"/>
    <cellStyle name="20% - Accent5 21" xfId="141"/>
    <cellStyle name="20% - Accent5 22" xfId="142"/>
    <cellStyle name="20% - Accent5 23" xfId="143"/>
    <cellStyle name="20% - Accent5 24" xfId="144"/>
    <cellStyle name="20% - Accent5 25" xfId="145"/>
    <cellStyle name="20% - Accent5 26" xfId="146"/>
    <cellStyle name="20% - Accent5 27" xfId="147"/>
    <cellStyle name="20% - Accent5 28" xfId="148"/>
    <cellStyle name="20% - Accent5 29" xfId="149"/>
    <cellStyle name="20% - Accent5 3" xfId="150"/>
    <cellStyle name="20% - Accent5 30" xfId="151"/>
    <cellStyle name="20% - Accent5 31" xfId="152"/>
    <cellStyle name="20% - Accent5 4" xfId="153"/>
    <cellStyle name="20% - Accent5 5" xfId="154"/>
    <cellStyle name="20% - Accent5 6" xfId="155"/>
    <cellStyle name="20% - Accent5 7" xfId="156"/>
    <cellStyle name="20% - Accent5 8" xfId="157"/>
    <cellStyle name="20% - Accent5 9" xfId="158"/>
    <cellStyle name="20% - Accent6 10" xfId="159"/>
    <cellStyle name="20% - Accent6 11" xfId="160"/>
    <cellStyle name="20% - Accent6 12" xfId="161"/>
    <cellStyle name="20% - Accent6 13" xfId="162"/>
    <cellStyle name="20% - Accent6 14" xfId="163"/>
    <cellStyle name="20% - Accent6 15" xfId="164"/>
    <cellStyle name="20% - Accent6 16" xfId="165"/>
    <cellStyle name="20% - Accent6 17" xfId="166"/>
    <cellStyle name="20% - Accent6 18" xfId="167"/>
    <cellStyle name="20% - Accent6 19" xfId="168"/>
    <cellStyle name="20% - Accent6 2" xfId="169"/>
    <cellStyle name="20% - Accent6 20" xfId="170"/>
    <cellStyle name="20% - Accent6 21" xfId="171"/>
    <cellStyle name="20% - Accent6 22" xfId="172"/>
    <cellStyle name="20% - Accent6 23" xfId="173"/>
    <cellStyle name="20% - Accent6 24" xfId="174"/>
    <cellStyle name="20% - Accent6 25" xfId="175"/>
    <cellStyle name="20% - Accent6 26" xfId="176"/>
    <cellStyle name="20% - Accent6 27" xfId="177"/>
    <cellStyle name="20% - Accent6 28" xfId="178"/>
    <cellStyle name="20% - Accent6 29" xfId="179"/>
    <cellStyle name="20% - Accent6 3" xfId="180"/>
    <cellStyle name="20% - Accent6 30" xfId="181"/>
    <cellStyle name="20% - Accent6 31" xfId="182"/>
    <cellStyle name="20% - Accent6 4" xfId="183"/>
    <cellStyle name="20% - Accent6 5" xfId="184"/>
    <cellStyle name="20% - Accent6 6" xfId="185"/>
    <cellStyle name="20% - Accent6 7" xfId="186"/>
    <cellStyle name="20% - Accent6 8" xfId="187"/>
    <cellStyle name="20% - Accent6 9" xfId="188"/>
    <cellStyle name="40% - Accent1 10" xfId="189"/>
    <cellStyle name="40% - Accent1 11" xfId="190"/>
    <cellStyle name="40% - Accent1 12" xfId="191"/>
    <cellStyle name="40% - Accent1 13" xfId="192"/>
    <cellStyle name="40% - Accent1 14" xfId="193"/>
    <cellStyle name="40% - Accent1 15" xfId="194"/>
    <cellStyle name="40% - Accent1 16" xfId="195"/>
    <cellStyle name="40% - Accent1 17" xfId="196"/>
    <cellStyle name="40% - Accent1 18" xfId="197"/>
    <cellStyle name="40% - Accent1 19" xfId="198"/>
    <cellStyle name="40% - Accent1 2" xfId="199"/>
    <cellStyle name="40% - Accent1 20" xfId="200"/>
    <cellStyle name="40% - Accent1 21" xfId="201"/>
    <cellStyle name="40% - Accent1 22" xfId="202"/>
    <cellStyle name="40% - Accent1 23" xfId="203"/>
    <cellStyle name="40% - Accent1 24" xfId="204"/>
    <cellStyle name="40% - Accent1 25" xfId="205"/>
    <cellStyle name="40% - Accent1 26" xfId="206"/>
    <cellStyle name="40% - Accent1 27" xfId="207"/>
    <cellStyle name="40% - Accent1 28" xfId="208"/>
    <cellStyle name="40% - Accent1 29" xfId="209"/>
    <cellStyle name="40% - Accent1 3" xfId="210"/>
    <cellStyle name="40% - Accent1 30" xfId="211"/>
    <cellStyle name="40% - Accent1 31" xfId="212"/>
    <cellStyle name="40% - Accent1 4" xfId="213"/>
    <cellStyle name="40% - Accent1 5" xfId="214"/>
    <cellStyle name="40% - Accent1 6" xfId="215"/>
    <cellStyle name="40% - Accent1 7" xfId="216"/>
    <cellStyle name="40% - Accent1 8" xfId="217"/>
    <cellStyle name="40% - Accent1 9" xfId="218"/>
    <cellStyle name="40% - Accent2 10" xfId="219"/>
    <cellStyle name="40% - Accent2 11" xfId="220"/>
    <cellStyle name="40% - Accent2 12" xfId="221"/>
    <cellStyle name="40% - Accent2 13" xfId="222"/>
    <cellStyle name="40% - Accent2 14" xfId="223"/>
    <cellStyle name="40% - Accent2 15" xfId="224"/>
    <cellStyle name="40% - Accent2 16" xfId="225"/>
    <cellStyle name="40% - Accent2 17" xfId="226"/>
    <cellStyle name="40% - Accent2 18" xfId="227"/>
    <cellStyle name="40% - Accent2 19" xfId="228"/>
    <cellStyle name="40% - Accent2 2" xfId="229"/>
    <cellStyle name="40% - Accent2 20" xfId="230"/>
    <cellStyle name="40% - Accent2 21" xfId="231"/>
    <cellStyle name="40% - Accent2 22" xfId="232"/>
    <cellStyle name="40% - Accent2 23" xfId="233"/>
    <cellStyle name="40% - Accent2 24" xfId="234"/>
    <cellStyle name="40% - Accent2 25" xfId="235"/>
    <cellStyle name="40% - Accent2 26" xfId="236"/>
    <cellStyle name="40% - Accent2 27" xfId="237"/>
    <cellStyle name="40% - Accent2 28" xfId="238"/>
    <cellStyle name="40% - Accent2 29" xfId="239"/>
    <cellStyle name="40% - Accent2 3" xfId="240"/>
    <cellStyle name="40% - Accent2 30" xfId="241"/>
    <cellStyle name="40% - Accent2 31" xfId="242"/>
    <cellStyle name="40% - Accent2 4" xfId="243"/>
    <cellStyle name="40% - Accent2 5" xfId="244"/>
    <cellStyle name="40% - Accent2 6" xfId="245"/>
    <cellStyle name="40% - Accent2 7" xfId="246"/>
    <cellStyle name="40% - Accent2 8" xfId="247"/>
    <cellStyle name="40% - Accent2 9" xfId="248"/>
    <cellStyle name="40% - Accent3 10" xfId="249"/>
    <cellStyle name="40% - Accent3 11" xfId="250"/>
    <cellStyle name="40% - Accent3 12" xfId="251"/>
    <cellStyle name="40% - Accent3 13" xfId="252"/>
    <cellStyle name="40% - Accent3 14" xfId="253"/>
    <cellStyle name="40% - Accent3 15" xfId="254"/>
    <cellStyle name="40% - Accent3 16" xfId="255"/>
    <cellStyle name="40% - Accent3 17" xfId="256"/>
    <cellStyle name="40% - Accent3 18" xfId="257"/>
    <cellStyle name="40% - Accent3 19" xfId="258"/>
    <cellStyle name="40% - Accent3 2" xfId="259"/>
    <cellStyle name="40% - Accent3 20" xfId="260"/>
    <cellStyle name="40% - Accent3 21" xfId="261"/>
    <cellStyle name="40% - Accent3 22" xfId="262"/>
    <cellStyle name="40% - Accent3 23" xfId="263"/>
    <cellStyle name="40% - Accent3 24" xfId="264"/>
    <cellStyle name="40% - Accent3 25" xfId="265"/>
    <cellStyle name="40% - Accent3 26" xfId="266"/>
    <cellStyle name="40% - Accent3 27" xfId="267"/>
    <cellStyle name="40% - Accent3 28" xfId="268"/>
    <cellStyle name="40% - Accent3 29" xfId="269"/>
    <cellStyle name="40% - Accent3 3" xfId="270"/>
    <cellStyle name="40% - Accent3 30" xfId="271"/>
    <cellStyle name="40% - Accent3 31" xfId="272"/>
    <cellStyle name="40% - Accent3 4" xfId="273"/>
    <cellStyle name="40% - Accent3 5" xfId="274"/>
    <cellStyle name="40% - Accent3 6" xfId="275"/>
    <cellStyle name="40% - Accent3 7" xfId="276"/>
    <cellStyle name="40% - Accent3 8" xfId="277"/>
    <cellStyle name="40% - Accent3 9" xfId="278"/>
    <cellStyle name="40% - Accent4 10" xfId="279"/>
    <cellStyle name="40% - Accent4 11" xfId="280"/>
    <cellStyle name="40% - Accent4 12" xfId="281"/>
    <cellStyle name="40% - Accent4 13" xfId="282"/>
    <cellStyle name="40% - Accent4 14" xfId="283"/>
    <cellStyle name="40% - Accent4 15" xfId="284"/>
    <cellStyle name="40% - Accent4 16" xfId="285"/>
    <cellStyle name="40% - Accent4 17" xfId="286"/>
    <cellStyle name="40% - Accent4 18" xfId="287"/>
    <cellStyle name="40% - Accent4 19" xfId="288"/>
    <cellStyle name="40% - Accent4 2" xfId="289"/>
    <cellStyle name="40% - Accent4 20" xfId="290"/>
    <cellStyle name="40% - Accent4 21" xfId="291"/>
    <cellStyle name="40% - Accent4 22" xfId="292"/>
    <cellStyle name="40% - Accent4 23" xfId="293"/>
    <cellStyle name="40% - Accent4 24" xfId="294"/>
    <cellStyle name="40% - Accent4 25" xfId="295"/>
    <cellStyle name="40% - Accent4 26" xfId="296"/>
    <cellStyle name="40% - Accent4 27" xfId="297"/>
    <cellStyle name="40% - Accent4 28" xfId="298"/>
    <cellStyle name="40% - Accent4 29" xfId="299"/>
    <cellStyle name="40% - Accent4 3" xfId="300"/>
    <cellStyle name="40% - Accent4 30" xfId="301"/>
    <cellStyle name="40% - Accent4 31" xfId="302"/>
    <cellStyle name="40% - Accent4 4" xfId="303"/>
    <cellStyle name="40% - Accent4 5" xfId="304"/>
    <cellStyle name="40% - Accent4 6" xfId="305"/>
    <cellStyle name="40% - Accent4 7" xfId="306"/>
    <cellStyle name="40% - Accent4 8" xfId="307"/>
    <cellStyle name="40% - Accent4 9" xfId="308"/>
    <cellStyle name="40% - Accent5 10" xfId="309"/>
    <cellStyle name="40% - Accent5 11" xfId="310"/>
    <cellStyle name="40% - Accent5 12" xfId="311"/>
    <cellStyle name="40% - Accent5 13" xfId="312"/>
    <cellStyle name="40% - Accent5 14" xfId="313"/>
    <cellStyle name="40% - Accent5 15" xfId="314"/>
    <cellStyle name="40% - Accent5 16" xfId="315"/>
    <cellStyle name="40% - Accent5 17" xfId="316"/>
    <cellStyle name="40% - Accent5 18" xfId="317"/>
    <cellStyle name="40% - Accent5 19" xfId="318"/>
    <cellStyle name="40% - Accent5 2" xfId="319"/>
    <cellStyle name="40% - Accent5 20" xfId="320"/>
    <cellStyle name="40% - Accent5 21" xfId="321"/>
    <cellStyle name="40% - Accent5 22" xfId="322"/>
    <cellStyle name="40% - Accent5 23" xfId="323"/>
    <cellStyle name="40% - Accent5 24" xfId="324"/>
    <cellStyle name="40% - Accent5 25" xfId="325"/>
    <cellStyle name="40% - Accent5 26" xfId="326"/>
    <cellStyle name="40% - Accent5 27" xfId="327"/>
    <cellStyle name="40% - Accent5 28" xfId="328"/>
    <cellStyle name="40% - Accent5 29" xfId="329"/>
    <cellStyle name="40% - Accent5 3" xfId="330"/>
    <cellStyle name="40% - Accent5 30" xfId="331"/>
    <cellStyle name="40% - Accent5 31" xfId="332"/>
    <cellStyle name="40% - Accent5 4" xfId="333"/>
    <cellStyle name="40% - Accent5 5" xfId="334"/>
    <cellStyle name="40% - Accent5 6" xfId="335"/>
    <cellStyle name="40% - Accent5 7" xfId="336"/>
    <cellStyle name="40% - Accent5 8" xfId="337"/>
    <cellStyle name="40% - Accent5 9" xfId="338"/>
    <cellStyle name="40% - Accent6 10" xfId="339"/>
    <cellStyle name="40% - Accent6 11" xfId="340"/>
    <cellStyle name="40% - Accent6 12" xfId="341"/>
    <cellStyle name="40% - Accent6 13" xfId="342"/>
    <cellStyle name="40% - Accent6 14" xfId="343"/>
    <cellStyle name="40% - Accent6 15" xfId="344"/>
    <cellStyle name="40% - Accent6 16" xfId="345"/>
    <cellStyle name="40% - Accent6 17" xfId="346"/>
    <cellStyle name="40% - Accent6 18" xfId="347"/>
    <cellStyle name="40% - Accent6 19" xfId="348"/>
    <cellStyle name="40% - Accent6 2" xfId="349"/>
    <cellStyle name="40% - Accent6 20" xfId="350"/>
    <cellStyle name="40% - Accent6 21" xfId="351"/>
    <cellStyle name="40% - Accent6 22" xfId="352"/>
    <cellStyle name="40% - Accent6 23" xfId="353"/>
    <cellStyle name="40% - Accent6 24" xfId="354"/>
    <cellStyle name="40% - Accent6 25" xfId="355"/>
    <cellStyle name="40% - Accent6 26" xfId="356"/>
    <cellStyle name="40% - Accent6 27" xfId="357"/>
    <cellStyle name="40% - Accent6 28" xfId="358"/>
    <cellStyle name="40% - Accent6 29" xfId="359"/>
    <cellStyle name="40% - Accent6 3" xfId="360"/>
    <cellStyle name="40% - Accent6 30" xfId="361"/>
    <cellStyle name="40% - Accent6 31" xfId="362"/>
    <cellStyle name="40% - Accent6 4" xfId="363"/>
    <cellStyle name="40% - Accent6 5" xfId="364"/>
    <cellStyle name="40% - Accent6 6" xfId="365"/>
    <cellStyle name="40% - Accent6 7" xfId="366"/>
    <cellStyle name="40% - Accent6 8" xfId="367"/>
    <cellStyle name="40% - Accent6 9" xfId="368"/>
    <cellStyle name="60% - Accent1 10" xfId="369"/>
    <cellStyle name="60% - Accent1 11" xfId="370"/>
    <cellStyle name="60% - Accent1 12" xfId="371"/>
    <cellStyle name="60% - Accent1 13" xfId="372"/>
    <cellStyle name="60% - Accent1 14" xfId="373"/>
    <cellStyle name="60% - Accent1 15" xfId="374"/>
    <cellStyle name="60% - Accent1 16" xfId="375"/>
    <cellStyle name="60% - Accent1 17" xfId="376"/>
    <cellStyle name="60% - Accent1 18" xfId="377"/>
    <cellStyle name="60% - Accent1 19" xfId="378"/>
    <cellStyle name="60% - Accent1 2" xfId="379"/>
    <cellStyle name="60% - Accent1 20" xfId="380"/>
    <cellStyle name="60% - Accent1 21" xfId="381"/>
    <cellStyle name="60% - Accent1 22" xfId="382"/>
    <cellStyle name="60% - Accent1 23" xfId="383"/>
    <cellStyle name="60% - Accent1 24" xfId="384"/>
    <cellStyle name="60% - Accent1 25" xfId="385"/>
    <cellStyle name="60% - Accent1 26" xfId="386"/>
    <cellStyle name="60% - Accent1 27" xfId="387"/>
    <cellStyle name="60% - Accent1 28" xfId="388"/>
    <cellStyle name="60% - Accent1 29" xfId="389"/>
    <cellStyle name="60% - Accent1 3" xfId="390"/>
    <cellStyle name="60% - Accent1 30" xfId="391"/>
    <cellStyle name="60% - Accent1 31" xfId="392"/>
    <cellStyle name="60% - Accent1 4" xfId="393"/>
    <cellStyle name="60% - Accent1 5" xfId="394"/>
    <cellStyle name="60% - Accent1 6" xfId="395"/>
    <cellStyle name="60% - Accent1 7" xfId="396"/>
    <cellStyle name="60% - Accent1 8" xfId="397"/>
    <cellStyle name="60% - Accent1 9" xfId="398"/>
    <cellStyle name="60% - Accent2 10" xfId="399"/>
    <cellStyle name="60% - Accent2 11" xfId="400"/>
    <cellStyle name="60% - Accent2 12" xfId="401"/>
    <cellStyle name="60% - Accent2 13" xfId="402"/>
    <cellStyle name="60% - Accent2 14" xfId="403"/>
    <cellStyle name="60% - Accent2 15" xfId="404"/>
    <cellStyle name="60% - Accent2 16" xfId="405"/>
    <cellStyle name="60% - Accent2 17" xfId="406"/>
    <cellStyle name="60% - Accent2 18" xfId="407"/>
    <cellStyle name="60% - Accent2 19" xfId="408"/>
    <cellStyle name="60% - Accent2 2" xfId="409"/>
    <cellStyle name="60% - Accent2 20" xfId="410"/>
    <cellStyle name="60% - Accent2 21" xfId="411"/>
    <cellStyle name="60% - Accent2 22" xfId="412"/>
    <cellStyle name="60% - Accent2 23" xfId="413"/>
    <cellStyle name="60% - Accent2 24" xfId="414"/>
    <cellStyle name="60% - Accent2 25" xfId="415"/>
    <cellStyle name="60% - Accent2 26" xfId="416"/>
    <cellStyle name="60% - Accent2 27" xfId="417"/>
    <cellStyle name="60% - Accent2 28" xfId="418"/>
    <cellStyle name="60% - Accent2 29" xfId="419"/>
    <cellStyle name="60% - Accent2 3" xfId="420"/>
    <cellStyle name="60% - Accent2 30" xfId="421"/>
    <cellStyle name="60% - Accent2 31" xfId="422"/>
    <cellStyle name="60% - Accent2 4" xfId="423"/>
    <cellStyle name="60% - Accent2 5" xfId="424"/>
    <cellStyle name="60% - Accent2 6" xfId="425"/>
    <cellStyle name="60% - Accent2 7" xfId="426"/>
    <cellStyle name="60% - Accent2 8" xfId="427"/>
    <cellStyle name="60% - Accent2 9" xfId="428"/>
    <cellStyle name="60% - Accent3 10" xfId="429"/>
    <cellStyle name="60% - Accent3 11" xfId="430"/>
    <cellStyle name="60% - Accent3 12" xfId="431"/>
    <cellStyle name="60% - Accent3 13" xfId="432"/>
    <cellStyle name="60% - Accent3 14" xfId="433"/>
    <cellStyle name="60% - Accent3 15" xfId="434"/>
    <cellStyle name="60% - Accent3 16" xfId="435"/>
    <cellStyle name="60% - Accent3 17" xfId="436"/>
    <cellStyle name="60% - Accent3 18" xfId="437"/>
    <cellStyle name="60% - Accent3 19" xfId="438"/>
    <cellStyle name="60% - Accent3 2" xfId="439"/>
    <cellStyle name="60% - Accent3 20" xfId="440"/>
    <cellStyle name="60% - Accent3 21" xfId="441"/>
    <cellStyle name="60% - Accent3 22" xfId="442"/>
    <cellStyle name="60% - Accent3 23" xfId="443"/>
    <cellStyle name="60% - Accent3 24" xfId="444"/>
    <cellStyle name="60% - Accent3 25" xfId="445"/>
    <cellStyle name="60% - Accent3 26" xfId="446"/>
    <cellStyle name="60% - Accent3 27" xfId="447"/>
    <cellStyle name="60% - Accent3 28" xfId="448"/>
    <cellStyle name="60% - Accent3 29" xfId="449"/>
    <cellStyle name="60% - Accent3 3" xfId="450"/>
    <cellStyle name="60% - Accent3 30" xfId="451"/>
    <cellStyle name="60% - Accent3 31" xfId="452"/>
    <cellStyle name="60% - Accent3 4" xfId="453"/>
    <cellStyle name="60% - Accent3 5" xfId="454"/>
    <cellStyle name="60% - Accent3 6" xfId="455"/>
    <cellStyle name="60% - Accent3 7" xfId="456"/>
    <cellStyle name="60% - Accent3 8" xfId="457"/>
    <cellStyle name="60% - Accent3 9" xfId="458"/>
    <cellStyle name="60% - Accent4 10" xfId="459"/>
    <cellStyle name="60% - Accent4 11" xfId="460"/>
    <cellStyle name="60% - Accent4 12" xfId="461"/>
    <cellStyle name="60% - Accent4 13" xfId="462"/>
    <cellStyle name="60% - Accent4 14" xfId="463"/>
    <cellStyle name="60% - Accent4 15" xfId="464"/>
    <cellStyle name="60% - Accent4 16" xfId="465"/>
    <cellStyle name="60% - Accent4 17" xfId="466"/>
    <cellStyle name="60% - Accent4 18" xfId="467"/>
    <cellStyle name="60% - Accent4 19" xfId="468"/>
    <cellStyle name="60% - Accent4 2" xfId="469"/>
    <cellStyle name="60% - Accent4 20" xfId="470"/>
    <cellStyle name="60% - Accent4 21" xfId="471"/>
    <cellStyle name="60% - Accent4 22" xfId="472"/>
    <cellStyle name="60% - Accent4 23" xfId="473"/>
    <cellStyle name="60% - Accent4 24" xfId="474"/>
    <cellStyle name="60% - Accent4 25" xfId="475"/>
    <cellStyle name="60% - Accent4 26" xfId="476"/>
    <cellStyle name="60% - Accent4 27" xfId="477"/>
    <cellStyle name="60% - Accent4 28" xfId="478"/>
    <cellStyle name="60% - Accent4 29" xfId="479"/>
    <cellStyle name="60% - Accent4 3" xfId="480"/>
    <cellStyle name="60% - Accent4 30" xfId="481"/>
    <cellStyle name="60% - Accent4 31" xfId="482"/>
    <cellStyle name="60% - Accent4 4" xfId="483"/>
    <cellStyle name="60% - Accent4 5" xfId="484"/>
    <cellStyle name="60% - Accent4 6" xfId="485"/>
    <cellStyle name="60% - Accent4 7" xfId="486"/>
    <cellStyle name="60% - Accent4 8" xfId="487"/>
    <cellStyle name="60% - Accent4 9" xfId="488"/>
    <cellStyle name="60% - Accent5 10" xfId="489"/>
    <cellStyle name="60% - Accent5 11" xfId="490"/>
    <cellStyle name="60% - Accent5 12" xfId="491"/>
    <cellStyle name="60% - Accent5 13" xfId="492"/>
    <cellStyle name="60% - Accent5 14" xfId="493"/>
    <cellStyle name="60% - Accent5 15" xfId="494"/>
    <cellStyle name="60% - Accent5 16" xfId="495"/>
    <cellStyle name="60% - Accent5 17" xfId="496"/>
    <cellStyle name="60% - Accent5 18" xfId="497"/>
    <cellStyle name="60% - Accent5 19" xfId="498"/>
    <cellStyle name="60% - Accent5 2" xfId="499"/>
    <cellStyle name="60% - Accent5 20" xfId="500"/>
    <cellStyle name="60% - Accent5 21" xfId="501"/>
    <cellStyle name="60% - Accent5 22" xfId="502"/>
    <cellStyle name="60% - Accent5 23" xfId="503"/>
    <cellStyle name="60% - Accent5 24" xfId="504"/>
    <cellStyle name="60% - Accent5 25" xfId="505"/>
    <cellStyle name="60% - Accent5 26" xfId="506"/>
    <cellStyle name="60% - Accent5 27" xfId="507"/>
    <cellStyle name="60% - Accent5 28" xfId="508"/>
    <cellStyle name="60% - Accent5 29" xfId="509"/>
    <cellStyle name="60% - Accent5 3" xfId="510"/>
    <cellStyle name="60% - Accent5 30" xfId="511"/>
    <cellStyle name="60% - Accent5 31" xfId="512"/>
    <cellStyle name="60% - Accent5 4" xfId="513"/>
    <cellStyle name="60% - Accent5 5" xfId="514"/>
    <cellStyle name="60% - Accent5 6" xfId="515"/>
    <cellStyle name="60% - Accent5 7" xfId="516"/>
    <cellStyle name="60% - Accent5 8" xfId="517"/>
    <cellStyle name="60% - Accent5 9" xfId="518"/>
    <cellStyle name="60% - Accent6 10" xfId="519"/>
    <cellStyle name="60% - Accent6 11" xfId="520"/>
    <cellStyle name="60% - Accent6 12" xfId="521"/>
    <cellStyle name="60% - Accent6 13" xfId="522"/>
    <cellStyle name="60% - Accent6 14" xfId="523"/>
    <cellStyle name="60% - Accent6 15" xfId="524"/>
    <cellStyle name="60% - Accent6 16" xfId="525"/>
    <cellStyle name="60% - Accent6 17" xfId="526"/>
    <cellStyle name="60% - Accent6 18" xfId="527"/>
    <cellStyle name="60% - Accent6 19" xfId="528"/>
    <cellStyle name="60% - Accent6 2" xfId="529"/>
    <cellStyle name="60% - Accent6 20" xfId="530"/>
    <cellStyle name="60% - Accent6 21" xfId="531"/>
    <cellStyle name="60% - Accent6 22" xfId="532"/>
    <cellStyle name="60% - Accent6 23" xfId="533"/>
    <cellStyle name="60% - Accent6 24" xfId="534"/>
    <cellStyle name="60% - Accent6 25" xfId="535"/>
    <cellStyle name="60% - Accent6 26" xfId="536"/>
    <cellStyle name="60% - Accent6 27" xfId="537"/>
    <cellStyle name="60% - Accent6 28" xfId="538"/>
    <cellStyle name="60% - Accent6 29" xfId="539"/>
    <cellStyle name="60% - Accent6 3" xfId="540"/>
    <cellStyle name="60% - Accent6 30" xfId="541"/>
    <cellStyle name="60% - Accent6 31" xfId="542"/>
    <cellStyle name="60% - Accent6 4" xfId="543"/>
    <cellStyle name="60% - Accent6 5" xfId="544"/>
    <cellStyle name="60% - Accent6 6" xfId="545"/>
    <cellStyle name="60% - Accent6 7" xfId="546"/>
    <cellStyle name="60% - Accent6 8" xfId="547"/>
    <cellStyle name="60% - Accent6 9" xfId="548"/>
    <cellStyle name="Accent1 10" xfId="549"/>
    <cellStyle name="Accent1 11" xfId="550"/>
    <cellStyle name="Accent1 12" xfId="551"/>
    <cellStyle name="Accent1 13" xfId="552"/>
    <cellStyle name="Accent1 14" xfId="553"/>
    <cellStyle name="Accent1 15" xfId="554"/>
    <cellStyle name="Accent1 16" xfId="555"/>
    <cellStyle name="Accent1 17" xfId="556"/>
    <cellStyle name="Accent1 18" xfId="557"/>
    <cellStyle name="Accent1 19" xfId="558"/>
    <cellStyle name="Accent1 2" xfId="559"/>
    <cellStyle name="Accent1 20" xfId="560"/>
    <cellStyle name="Accent1 21" xfId="561"/>
    <cellStyle name="Accent1 22" xfId="562"/>
    <cellStyle name="Accent1 23" xfId="563"/>
    <cellStyle name="Accent1 24" xfId="564"/>
    <cellStyle name="Accent1 25" xfId="565"/>
    <cellStyle name="Accent1 26" xfId="566"/>
    <cellStyle name="Accent1 27" xfId="567"/>
    <cellStyle name="Accent1 28" xfId="568"/>
    <cellStyle name="Accent1 29" xfId="569"/>
    <cellStyle name="Accent1 3" xfId="570"/>
    <cellStyle name="Accent1 30" xfId="571"/>
    <cellStyle name="Accent1 31" xfId="572"/>
    <cellStyle name="Accent1 4" xfId="573"/>
    <cellStyle name="Accent1 5" xfId="574"/>
    <cellStyle name="Accent1 6" xfId="575"/>
    <cellStyle name="Accent1 7" xfId="576"/>
    <cellStyle name="Accent1 8" xfId="577"/>
    <cellStyle name="Accent1 9" xfId="578"/>
    <cellStyle name="Accent2 10" xfId="579"/>
    <cellStyle name="Accent2 11" xfId="580"/>
    <cellStyle name="Accent2 12" xfId="581"/>
    <cellStyle name="Accent2 13" xfId="582"/>
    <cellStyle name="Accent2 14" xfId="583"/>
    <cellStyle name="Accent2 15" xfId="584"/>
    <cellStyle name="Accent2 16" xfId="585"/>
    <cellStyle name="Accent2 17" xfId="586"/>
    <cellStyle name="Accent2 18" xfId="587"/>
    <cellStyle name="Accent2 19" xfId="588"/>
    <cellStyle name="Accent2 2" xfId="589"/>
    <cellStyle name="Accent2 20" xfId="590"/>
    <cellStyle name="Accent2 21" xfId="591"/>
    <cellStyle name="Accent2 22" xfId="592"/>
    <cellStyle name="Accent2 23" xfId="593"/>
    <cellStyle name="Accent2 24" xfId="594"/>
    <cellStyle name="Accent2 25" xfId="595"/>
    <cellStyle name="Accent2 26" xfId="596"/>
    <cellStyle name="Accent2 27" xfId="597"/>
    <cellStyle name="Accent2 28" xfId="598"/>
    <cellStyle name="Accent2 29" xfId="599"/>
    <cellStyle name="Accent2 3" xfId="600"/>
    <cellStyle name="Accent2 30" xfId="601"/>
    <cellStyle name="Accent2 31" xfId="602"/>
    <cellStyle name="Accent2 4" xfId="603"/>
    <cellStyle name="Accent2 5" xfId="604"/>
    <cellStyle name="Accent2 6" xfId="605"/>
    <cellStyle name="Accent2 7" xfId="606"/>
    <cellStyle name="Accent2 8" xfId="607"/>
    <cellStyle name="Accent2 9" xfId="608"/>
    <cellStyle name="Accent3 10" xfId="609"/>
    <cellStyle name="Accent3 11" xfId="610"/>
    <cellStyle name="Accent3 12" xfId="611"/>
    <cellStyle name="Accent3 13" xfId="612"/>
    <cellStyle name="Accent3 14" xfId="613"/>
    <cellStyle name="Accent3 15" xfId="614"/>
    <cellStyle name="Accent3 16" xfId="615"/>
    <cellStyle name="Accent3 17" xfId="616"/>
    <cellStyle name="Accent3 18" xfId="617"/>
    <cellStyle name="Accent3 19" xfId="618"/>
    <cellStyle name="Accent3 2" xfId="619"/>
    <cellStyle name="Accent3 20" xfId="620"/>
    <cellStyle name="Accent3 21" xfId="621"/>
    <cellStyle name="Accent3 22" xfId="622"/>
    <cellStyle name="Accent3 23" xfId="623"/>
    <cellStyle name="Accent3 24" xfId="624"/>
    <cellStyle name="Accent3 25" xfId="625"/>
    <cellStyle name="Accent3 26" xfId="626"/>
    <cellStyle name="Accent3 27" xfId="627"/>
    <cellStyle name="Accent3 28" xfId="628"/>
    <cellStyle name="Accent3 29" xfId="629"/>
    <cellStyle name="Accent3 3" xfId="630"/>
    <cellStyle name="Accent3 30" xfId="631"/>
    <cellStyle name="Accent3 31" xfId="632"/>
    <cellStyle name="Accent3 4" xfId="633"/>
    <cellStyle name="Accent3 5" xfId="634"/>
    <cellStyle name="Accent3 6" xfId="635"/>
    <cellStyle name="Accent3 7" xfId="636"/>
    <cellStyle name="Accent3 8" xfId="637"/>
    <cellStyle name="Accent3 9" xfId="638"/>
    <cellStyle name="Accent4 10" xfId="639"/>
    <cellStyle name="Accent4 11" xfId="640"/>
    <cellStyle name="Accent4 12" xfId="641"/>
    <cellStyle name="Accent4 13" xfId="642"/>
    <cellStyle name="Accent4 14" xfId="643"/>
    <cellStyle name="Accent4 15" xfId="644"/>
    <cellStyle name="Accent4 16" xfId="645"/>
    <cellStyle name="Accent4 17" xfId="646"/>
    <cellStyle name="Accent4 18" xfId="647"/>
    <cellStyle name="Accent4 19" xfId="648"/>
    <cellStyle name="Accent4 2" xfId="649"/>
    <cellStyle name="Accent4 20" xfId="650"/>
    <cellStyle name="Accent4 21" xfId="651"/>
    <cellStyle name="Accent4 22" xfId="652"/>
    <cellStyle name="Accent4 23" xfId="653"/>
    <cellStyle name="Accent4 24" xfId="654"/>
    <cellStyle name="Accent4 25" xfId="655"/>
    <cellStyle name="Accent4 26" xfId="656"/>
    <cellStyle name="Accent4 27" xfId="657"/>
    <cellStyle name="Accent4 28" xfId="658"/>
    <cellStyle name="Accent4 29" xfId="659"/>
    <cellStyle name="Accent4 3" xfId="660"/>
    <cellStyle name="Accent4 30" xfId="661"/>
    <cellStyle name="Accent4 31" xfId="662"/>
    <cellStyle name="Accent4 4" xfId="663"/>
    <cellStyle name="Accent4 5" xfId="664"/>
    <cellStyle name="Accent4 6" xfId="665"/>
    <cellStyle name="Accent4 7" xfId="666"/>
    <cellStyle name="Accent4 8" xfId="667"/>
    <cellStyle name="Accent4 9" xfId="668"/>
    <cellStyle name="Accent5 10" xfId="669"/>
    <cellStyle name="Accent5 11" xfId="670"/>
    <cellStyle name="Accent5 12" xfId="671"/>
    <cellStyle name="Accent5 13" xfId="672"/>
    <cellStyle name="Accent5 14" xfId="673"/>
    <cellStyle name="Accent5 15" xfId="674"/>
    <cellStyle name="Accent5 16" xfId="675"/>
    <cellStyle name="Accent5 17" xfId="676"/>
    <cellStyle name="Accent5 18" xfId="677"/>
    <cellStyle name="Accent5 19" xfId="678"/>
    <cellStyle name="Accent5 2" xfId="679"/>
    <cellStyle name="Accent5 20" xfId="680"/>
    <cellStyle name="Accent5 21" xfId="681"/>
    <cellStyle name="Accent5 22" xfId="682"/>
    <cellStyle name="Accent5 23" xfId="683"/>
    <cellStyle name="Accent5 24" xfId="684"/>
    <cellStyle name="Accent5 25" xfId="685"/>
    <cellStyle name="Accent5 26" xfId="686"/>
    <cellStyle name="Accent5 27" xfId="687"/>
    <cellStyle name="Accent5 28" xfId="688"/>
    <cellStyle name="Accent5 29" xfId="689"/>
    <cellStyle name="Accent5 3" xfId="690"/>
    <cellStyle name="Accent5 30" xfId="691"/>
    <cellStyle name="Accent5 31" xfId="692"/>
    <cellStyle name="Accent5 4" xfId="693"/>
    <cellStyle name="Accent5 5" xfId="694"/>
    <cellStyle name="Accent5 6" xfId="695"/>
    <cellStyle name="Accent5 7" xfId="696"/>
    <cellStyle name="Accent5 8" xfId="697"/>
    <cellStyle name="Accent5 9" xfId="698"/>
    <cellStyle name="Accent6 10" xfId="699"/>
    <cellStyle name="Accent6 11" xfId="700"/>
    <cellStyle name="Accent6 12" xfId="701"/>
    <cellStyle name="Accent6 13" xfId="702"/>
    <cellStyle name="Accent6 14" xfId="703"/>
    <cellStyle name="Accent6 15" xfId="704"/>
    <cellStyle name="Accent6 16" xfId="705"/>
    <cellStyle name="Accent6 17" xfId="706"/>
    <cellStyle name="Accent6 18" xfId="707"/>
    <cellStyle name="Accent6 19" xfId="708"/>
    <cellStyle name="Accent6 2" xfId="709"/>
    <cellStyle name="Accent6 20" xfId="710"/>
    <cellStyle name="Accent6 21" xfId="711"/>
    <cellStyle name="Accent6 22" xfId="712"/>
    <cellStyle name="Accent6 23" xfId="713"/>
    <cellStyle name="Accent6 24" xfId="714"/>
    <cellStyle name="Accent6 25" xfId="715"/>
    <cellStyle name="Accent6 26" xfId="716"/>
    <cellStyle name="Accent6 27" xfId="717"/>
    <cellStyle name="Accent6 28" xfId="718"/>
    <cellStyle name="Accent6 29" xfId="719"/>
    <cellStyle name="Accent6 3" xfId="720"/>
    <cellStyle name="Accent6 30" xfId="721"/>
    <cellStyle name="Accent6 31" xfId="722"/>
    <cellStyle name="Accent6 4" xfId="723"/>
    <cellStyle name="Accent6 5" xfId="724"/>
    <cellStyle name="Accent6 6" xfId="725"/>
    <cellStyle name="Accent6 7" xfId="726"/>
    <cellStyle name="Accent6 8" xfId="727"/>
    <cellStyle name="Accent6 9" xfId="728"/>
    <cellStyle name="AeE­ [0]_INQUIRY ¿?¾÷AßAø " xfId="729"/>
    <cellStyle name="AeE­_INQUIRY ¿?¾÷AßAø " xfId="730"/>
    <cellStyle name="AÞ¸¶ [0]_INQUIRY ¿?¾÷AßAø " xfId="731"/>
    <cellStyle name="AÞ¸¶_INQUIRY ¿?¾÷AßAø " xfId="732"/>
    <cellStyle name="Bad 10" xfId="733"/>
    <cellStyle name="Bad 11" xfId="734"/>
    <cellStyle name="Bad 12" xfId="735"/>
    <cellStyle name="Bad 13" xfId="736"/>
    <cellStyle name="Bad 14" xfId="737"/>
    <cellStyle name="Bad 15" xfId="738"/>
    <cellStyle name="Bad 16" xfId="739"/>
    <cellStyle name="Bad 17" xfId="740"/>
    <cellStyle name="Bad 18" xfId="741"/>
    <cellStyle name="Bad 19" xfId="742"/>
    <cellStyle name="Bad 2" xfId="743"/>
    <cellStyle name="Bad 20" xfId="744"/>
    <cellStyle name="Bad 21" xfId="745"/>
    <cellStyle name="Bad 22" xfId="746"/>
    <cellStyle name="Bad 23" xfId="747"/>
    <cellStyle name="Bad 24" xfId="748"/>
    <cellStyle name="Bad 25" xfId="749"/>
    <cellStyle name="Bad 26" xfId="750"/>
    <cellStyle name="Bad 27" xfId="751"/>
    <cellStyle name="Bad 28" xfId="752"/>
    <cellStyle name="Bad 29" xfId="753"/>
    <cellStyle name="Bad 3" xfId="754"/>
    <cellStyle name="Bad 30" xfId="755"/>
    <cellStyle name="Bad 31" xfId="756"/>
    <cellStyle name="Bad 4" xfId="757"/>
    <cellStyle name="Bad 5" xfId="758"/>
    <cellStyle name="Bad 6" xfId="759"/>
    <cellStyle name="Bad 7" xfId="760"/>
    <cellStyle name="Bad 8" xfId="761"/>
    <cellStyle name="Bad 9" xfId="762"/>
    <cellStyle name="Black" xfId="763"/>
    <cellStyle name="Body" xfId="764"/>
    <cellStyle name="Border" xfId="765"/>
    <cellStyle name="C?AØ_¿?¾÷CoE² " xfId="766"/>
    <cellStyle name="C¥AØ_¿?¾÷CoE² " xfId="767"/>
    <cellStyle name="C￥AØ_¿μ¾÷CoE² " xfId="768"/>
    <cellStyle name="Calc Currency (0)" xfId="769"/>
    <cellStyle name="Calculation 10" xfId="770"/>
    <cellStyle name="Calculation 11" xfId="771"/>
    <cellStyle name="Calculation 12" xfId="772"/>
    <cellStyle name="Calculation 13" xfId="773"/>
    <cellStyle name="Calculation 14" xfId="774"/>
    <cellStyle name="Calculation 15" xfId="775"/>
    <cellStyle name="Calculation 16" xfId="776"/>
    <cellStyle name="Calculation 17" xfId="777"/>
    <cellStyle name="Calculation 18" xfId="778"/>
    <cellStyle name="Calculation 19" xfId="779"/>
    <cellStyle name="Calculation 2" xfId="780"/>
    <cellStyle name="Calculation 20" xfId="781"/>
    <cellStyle name="Calculation 21" xfId="782"/>
    <cellStyle name="Calculation 22" xfId="783"/>
    <cellStyle name="Calculation 23" xfId="784"/>
    <cellStyle name="Calculation 24" xfId="785"/>
    <cellStyle name="Calculation 25" xfId="786"/>
    <cellStyle name="Calculation 26" xfId="787"/>
    <cellStyle name="Calculation 27" xfId="788"/>
    <cellStyle name="Calculation 28" xfId="789"/>
    <cellStyle name="Calculation 29" xfId="790"/>
    <cellStyle name="Calculation 3" xfId="791"/>
    <cellStyle name="Calculation 30" xfId="792"/>
    <cellStyle name="Calculation 31" xfId="793"/>
    <cellStyle name="Calculation 4" xfId="794"/>
    <cellStyle name="Calculation 5" xfId="795"/>
    <cellStyle name="Calculation 6" xfId="796"/>
    <cellStyle name="Calculation 7" xfId="797"/>
    <cellStyle name="Calculation 8" xfId="798"/>
    <cellStyle name="Calculation 9" xfId="799"/>
    <cellStyle name="Check Cell 10" xfId="800"/>
    <cellStyle name="Check Cell 11" xfId="801"/>
    <cellStyle name="Check Cell 12" xfId="802"/>
    <cellStyle name="Check Cell 13" xfId="803"/>
    <cellStyle name="Check Cell 14" xfId="804"/>
    <cellStyle name="Check Cell 15" xfId="805"/>
    <cellStyle name="Check Cell 16" xfId="806"/>
    <cellStyle name="Check Cell 17" xfId="807"/>
    <cellStyle name="Check Cell 18" xfId="808"/>
    <cellStyle name="Check Cell 19" xfId="809"/>
    <cellStyle name="Check Cell 2" xfId="810"/>
    <cellStyle name="Check Cell 20" xfId="811"/>
    <cellStyle name="Check Cell 21" xfId="812"/>
    <cellStyle name="Check Cell 22" xfId="813"/>
    <cellStyle name="Check Cell 23" xfId="814"/>
    <cellStyle name="Check Cell 24" xfId="815"/>
    <cellStyle name="Check Cell 25" xfId="816"/>
    <cellStyle name="Check Cell 26" xfId="817"/>
    <cellStyle name="Check Cell 27" xfId="818"/>
    <cellStyle name="Check Cell 28" xfId="819"/>
    <cellStyle name="Check Cell 29" xfId="820"/>
    <cellStyle name="Check Cell 3" xfId="821"/>
    <cellStyle name="Check Cell 30" xfId="822"/>
    <cellStyle name="Check Cell 31" xfId="823"/>
    <cellStyle name="Check Cell 4" xfId="824"/>
    <cellStyle name="Check Cell 5" xfId="825"/>
    <cellStyle name="Check Cell 6" xfId="826"/>
    <cellStyle name="Check Cell 7" xfId="827"/>
    <cellStyle name="Check Cell 8" xfId="828"/>
    <cellStyle name="Check Cell 9" xfId="829"/>
    <cellStyle name="Comma" xfId="1" builtinId="3"/>
    <cellStyle name="Comma 13" xfId="830"/>
    <cellStyle name="Comma 15" xfId="831"/>
    <cellStyle name="Comma 17" xfId="832"/>
    <cellStyle name="Comma 19" xfId="833"/>
    <cellStyle name="Comma 2" xfId="834"/>
    <cellStyle name="Comma 2 2" xfId="835"/>
    <cellStyle name="Comma 21" xfId="836"/>
    <cellStyle name="Comma 22" xfId="837"/>
    <cellStyle name="Comma 25" xfId="838"/>
    <cellStyle name="Comma 26" xfId="839"/>
    <cellStyle name="Comma 28" xfId="840"/>
    <cellStyle name="Comma 3" xfId="841"/>
    <cellStyle name="Comma 30" xfId="842"/>
    <cellStyle name="Comma 4" xfId="843"/>
    <cellStyle name="Comma 4 2" xfId="844"/>
    <cellStyle name="Comma 5" xfId="845"/>
    <cellStyle name="Comma 7" xfId="846"/>
    <cellStyle name="Comma0" xfId="847"/>
    <cellStyle name="Copied" xfId="848"/>
    <cellStyle name="Currency 2" xfId="849"/>
    <cellStyle name="Currency 2 2" xfId="850"/>
    <cellStyle name="Currency 3" xfId="851"/>
    <cellStyle name="Currency0" xfId="852"/>
    <cellStyle name="Currency0 2" xfId="853"/>
    <cellStyle name="Date" xfId="854"/>
    <cellStyle name="Dezimal [0]_laroux" xfId="855"/>
    <cellStyle name="Dezimal_laroux" xfId="856"/>
    <cellStyle name="Entered" xfId="857"/>
    <cellStyle name="Euro" xfId="858"/>
    <cellStyle name="Euro 2" xfId="859"/>
    <cellStyle name="Excel Built-in Normal" xfId="860"/>
    <cellStyle name="Explanatory Text 10" xfId="861"/>
    <cellStyle name="Explanatory Text 11" xfId="862"/>
    <cellStyle name="Explanatory Text 12" xfId="863"/>
    <cellStyle name="Explanatory Text 13" xfId="864"/>
    <cellStyle name="Explanatory Text 14" xfId="865"/>
    <cellStyle name="Explanatory Text 15" xfId="866"/>
    <cellStyle name="Explanatory Text 16" xfId="867"/>
    <cellStyle name="Explanatory Text 17" xfId="868"/>
    <cellStyle name="Explanatory Text 18" xfId="869"/>
    <cellStyle name="Explanatory Text 19" xfId="870"/>
    <cellStyle name="Explanatory Text 2" xfId="871"/>
    <cellStyle name="Explanatory Text 20" xfId="872"/>
    <cellStyle name="Explanatory Text 21" xfId="873"/>
    <cellStyle name="Explanatory Text 22" xfId="874"/>
    <cellStyle name="Explanatory Text 23" xfId="875"/>
    <cellStyle name="Explanatory Text 24" xfId="876"/>
    <cellStyle name="Explanatory Text 25" xfId="877"/>
    <cellStyle name="Explanatory Text 26" xfId="878"/>
    <cellStyle name="Explanatory Text 27" xfId="879"/>
    <cellStyle name="Explanatory Text 28" xfId="880"/>
    <cellStyle name="Explanatory Text 29" xfId="881"/>
    <cellStyle name="Explanatory Text 3" xfId="882"/>
    <cellStyle name="Explanatory Text 30" xfId="883"/>
    <cellStyle name="Explanatory Text 31" xfId="884"/>
    <cellStyle name="Explanatory Text 4" xfId="885"/>
    <cellStyle name="Explanatory Text 5" xfId="886"/>
    <cellStyle name="Explanatory Text 6" xfId="887"/>
    <cellStyle name="Explanatory Text 7" xfId="888"/>
    <cellStyle name="Explanatory Text 8" xfId="889"/>
    <cellStyle name="Explanatory Text 9" xfId="890"/>
    <cellStyle name="Fixed" xfId="891"/>
    <cellStyle name="Good 10" xfId="892"/>
    <cellStyle name="Good 11" xfId="893"/>
    <cellStyle name="Good 12" xfId="894"/>
    <cellStyle name="Good 13" xfId="895"/>
    <cellStyle name="Good 14" xfId="896"/>
    <cellStyle name="Good 15" xfId="897"/>
    <cellStyle name="Good 16" xfId="898"/>
    <cellStyle name="Good 17" xfId="899"/>
    <cellStyle name="Good 18" xfId="900"/>
    <cellStyle name="Good 19" xfId="901"/>
    <cellStyle name="Good 2" xfId="902"/>
    <cellStyle name="Good 20" xfId="903"/>
    <cellStyle name="Good 21" xfId="904"/>
    <cellStyle name="Good 22" xfId="905"/>
    <cellStyle name="Good 23" xfId="906"/>
    <cellStyle name="Good 24" xfId="907"/>
    <cellStyle name="Good 25" xfId="908"/>
    <cellStyle name="Good 26" xfId="909"/>
    <cellStyle name="Good 27" xfId="910"/>
    <cellStyle name="Good 28" xfId="911"/>
    <cellStyle name="Good 29" xfId="912"/>
    <cellStyle name="Good 3" xfId="913"/>
    <cellStyle name="Good 30" xfId="914"/>
    <cellStyle name="Good 31" xfId="915"/>
    <cellStyle name="Good 4" xfId="916"/>
    <cellStyle name="Good 5" xfId="917"/>
    <cellStyle name="Good 6" xfId="918"/>
    <cellStyle name="Good 7" xfId="919"/>
    <cellStyle name="Good 8" xfId="920"/>
    <cellStyle name="Good 9" xfId="921"/>
    <cellStyle name="Grey" xfId="922"/>
    <cellStyle name="Head 1" xfId="923"/>
    <cellStyle name="Header1" xfId="924"/>
    <cellStyle name="Header2" xfId="925"/>
    <cellStyle name="Heading 1 10" xfId="926"/>
    <cellStyle name="Heading 1 11" xfId="927"/>
    <cellStyle name="Heading 1 12" xfId="928"/>
    <cellStyle name="Heading 1 13" xfId="929"/>
    <cellStyle name="Heading 1 14" xfId="930"/>
    <cellStyle name="Heading 1 15" xfId="931"/>
    <cellStyle name="Heading 1 16" xfId="932"/>
    <cellStyle name="Heading 1 17" xfId="933"/>
    <cellStyle name="Heading 1 18" xfId="934"/>
    <cellStyle name="Heading 1 19" xfId="935"/>
    <cellStyle name="Heading 1 2" xfId="936"/>
    <cellStyle name="Heading 1 20" xfId="937"/>
    <cellStyle name="Heading 1 21" xfId="938"/>
    <cellStyle name="Heading 1 22" xfId="939"/>
    <cellStyle name="Heading 1 23" xfId="940"/>
    <cellStyle name="Heading 1 24" xfId="941"/>
    <cellStyle name="Heading 1 25" xfId="942"/>
    <cellStyle name="Heading 1 26" xfId="943"/>
    <cellStyle name="Heading 1 27" xfId="944"/>
    <cellStyle name="Heading 1 28" xfId="945"/>
    <cellStyle name="Heading 1 29" xfId="946"/>
    <cellStyle name="Heading 1 3" xfId="947"/>
    <cellStyle name="Heading 1 30" xfId="948"/>
    <cellStyle name="Heading 1 31" xfId="949"/>
    <cellStyle name="Heading 1 4" xfId="950"/>
    <cellStyle name="Heading 1 5" xfId="951"/>
    <cellStyle name="Heading 1 6" xfId="952"/>
    <cellStyle name="Heading 1 7" xfId="953"/>
    <cellStyle name="Heading 1 8" xfId="954"/>
    <cellStyle name="Heading 1 9" xfId="955"/>
    <cellStyle name="Heading 2 10" xfId="956"/>
    <cellStyle name="Heading 2 11" xfId="957"/>
    <cellStyle name="Heading 2 12" xfId="958"/>
    <cellStyle name="Heading 2 13" xfId="959"/>
    <cellStyle name="Heading 2 14" xfId="960"/>
    <cellStyle name="Heading 2 15" xfId="961"/>
    <cellStyle name="Heading 2 16" xfId="962"/>
    <cellStyle name="Heading 2 17" xfId="963"/>
    <cellStyle name="Heading 2 18" xfId="964"/>
    <cellStyle name="Heading 2 19" xfId="965"/>
    <cellStyle name="Heading 2 2" xfId="966"/>
    <cellStyle name="Heading 2 20" xfId="967"/>
    <cellStyle name="Heading 2 21" xfId="968"/>
    <cellStyle name="Heading 2 22" xfId="969"/>
    <cellStyle name="Heading 2 23" xfId="970"/>
    <cellStyle name="Heading 2 24" xfId="971"/>
    <cellStyle name="Heading 2 25" xfId="972"/>
    <cellStyle name="Heading 2 26" xfId="973"/>
    <cellStyle name="Heading 2 27" xfId="974"/>
    <cellStyle name="Heading 2 28" xfId="975"/>
    <cellStyle name="Heading 2 29" xfId="976"/>
    <cellStyle name="Heading 2 3" xfId="977"/>
    <cellStyle name="Heading 2 30" xfId="978"/>
    <cellStyle name="Heading 2 31" xfId="979"/>
    <cellStyle name="Heading 2 4" xfId="980"/>
    <cellStyle name="Heading 2 5" xfId="981"/>
    <cellStyle name="Heading 2 6" xfId="982"/>
    <cellStyle name="Heading 2 7" xfId="983"/>
    <cellStyle name="Heading 2 8" xfId="984"/>
    <cellStyle name="Heading 2 9" xfId="985"/>
    <cellStyle name="Heading 3 10" xfId="986"/>
    <cellStyle name="Heading 3 11" xfId="987"/>
    <cellStyle name="Heading 3 12" xfId="988"/>
    <cellStyle name="Heading 3 13" xfId="989"/>
    <cellStyle name="Heading 3 14" xfId="990"/>
    <cellStyle name="Heading 3 15" xfId="991"/>
    <cellStyle name="Heading 3 16" xfId="992"/>
    <cellStyle name="Heading 3 17" xfId="993"/>
    <cellStyle name="Heading 3 18" xfId="994"/>
    <cellStyle name="Heading 3 19" xfId="995"/>
    <cellStyle name="Heading 3 2" xfId="996"/>
    <cellStyle name="Heading 3 20" xfId="997"/>
    <cellStyle name="Heading 3 21" xfId="998"/>
    <cellStyle name="Heading 3 22" xfId="999"/>
    <cellStyle name="Heading 3 23" xfId="1000"/>
    <cellStyle name="Heading 3 24" xfId="1001"/>
    <cellStyle name="Heading 3 25" xfId="1002"/>
    <cellStyle name="Heading 3 26" xfId="1003"/>
    <cellStyle name="Heading 3 27" xfId="1004"/>
    <cellStyle name="Heading 3 28" xfId="1005"/>
    <cellStyle name="Heading 3 29" xfId="1006"/>
    <cellStyle name="Heading 3 3" xfId="1007"/>
    <cellStyle name="Heading 3 30" xfId="1008"/>
    <cellStyle name="Heading 3 31" xfId="1009"/>
    <cellStyle name="Heading 3 4" xfId="1010"/>
    <cellStyle name="Heading 3 5" xfId="1011"/>
    <cellStyle name="Heading 3 6" xfId="1012"/>
    <cellStyle name="Heading 3 7" xfId="1013"/>
    <cellStyle name="Heading 3 8" xfId="1014"/>
    <cellStyle name="Heading 3 9" xfId="1015"/>
    <cellStyle name="Heading 4 10" xfId="1016"/>
    <cellStyle name="Heading 4 11" xfId="1017"/>
    <cellStyle name="Heading 4 12" xfId="1018"/>
    <cellStyle name="Heading 4 13" xfId="1019"/>
    <cellStyle name="Heading 4 14" xfId="1020"/>
    <cellStyle name="Heading 4 15" xfId="1021"/>
    <cellStyle name="Heading 4 16" xfId="1022"/>
    <cellStyle name="Heading 4 17" xfId="1023"/>
    <cellStyle name="Heading 4 18" xfId="1024"/>
    <cellStyle name="Heading 4 19" xfId="1025"/>
    <cellStyle name="Heading 4 2" xfId="1026"/>
    <cellStyle name="Heading 4 20" xfId="1027"/>
    <cellStyle name="Heading 4 21" xfId="1028"/>
    <cellStyle name="Heading 4 22" xfId="1029"/>
    <cellStyle name="Heading 4 23" xfId="1030"/>
    <cellStyle name="Heading 4 24" xfId="1031"/>
    <cellStyle name="Heading 4 25" xfId="1032"/>
    <cellStyle name="Heading 4 26" xfId="1033"/>
    <cellStyle name="Heading 4 27" xfId="1034"/>
    <cellStyle name="Heading 4 28" xfId="1035"/>
    <cellStyle name="Heading 4 29" xfId="1036"/>
    <cellStyle name="Heading 4 3" xfId="1037"/>
    <cellStyle name="Heading 4 30" xfId="1038"/>
    <cellStyle name="Heading 4 31" xfId="1039"/>
    <cellStyle name="Heading 4 4" xfId="1040"/>
    <cellStyle name="Heading 4 5" xfId="1041"/>
    <cellStyle name="Heading 4 6" xfId="1042"/>
    <cellStyle name="Heading 4 7" xfId="1043"/>
    <cellStyle name="Heading 4 8" xfId="1044"/>
    <cellStyle name="Heading 4 9" xfId="1045"/>
    <cellStyle name="Hyperlink 2" xfId="1046"/>
    <cellStyle name="Input [yellow]" xfId="1047"/>
    <cellStyle name="Input 10" xfId="1048"/>
    <cellStyle name="Input 11" xfId="1049"/>
    <cellStyle name="Input 12" xfId="1050"/>
    <cellStyle name="Input 13" xfId="1051"/>
    <cellStyle name="Input 14" xfId="1052"/>
    <cellStyle name="Input 15" xfId="1053"/>
    <cellStyle name="Input 16" xfId="1054"/>
    <cellStyle name="Input 17" xfId="1055"/>
    <cellStyle name="Input 18" xfId="1056"/>
    <cellStyle name="Input 19" xfId="1057"/>
    <cellStyle name="Input 2" xfId="1058"/>
    <cellStyle name="Input 20" xfId="1059"/>
    <cellStyle name="Input 21" xfId="1060"/>
    <cellStyle name="Input 22" xfId="1061"/>
    <cellStyle name="Input 23" xfId="1062"/>
    <cellStyle name="Input 24" xfId="1063"/>
    <cellStyle name="Input 25" xfId="1064"/>
    <cellStyle name="Input 26" xfId="1065"/>
    <cellStyle name="Input 27" xfId="1066"/>
    <cellStyle name="Input 28" xfId="1067"/>
    <cellStyle name="Input 29" xfId="1068"/>
    <cellStyle name="Input 3" xfId="1069"/>
    <cellStyle name="Input 30" xfId="1070"/>
    <cellStyle name="Input 31" xfId="1071"/>
    <cellStyle name="Input 4" xfId="1072"/>
    <cellStyle name="Input 5" xfId="1073"/>
    <cellStyle name="Input 6" xfId="1074"/>
    <cellStyle name="Input 7" xfId="1075"/>
    <cellStyle name="Input 8" xfId="1076"/>
    <cellStyle name="Input 9" xfId="1077"/>
    <cellStyle name="Linked Cell 10" xfId="1078"/>
    <cellStyle name="Linked Cell 11" xfId="1079"/>
    <cellStyle name="Linked Cell 12" xfId="1080"/>
    <cellStyle name="Linked Cell 13" xfId="1081"/>
    <cellStyle name="Linked Cell 14" xfId="1082"/>
    <cellStyle name="Linked Cell 15" xfId="1083"/>
    <cellStyle name="Linked Cell 16" xfId="1084"/>
    <cellStyle name="Linked Cell 17" xfId="1085"/>
    <cellStyle name="Linked Cell 18" xfId="1086"/>
    <cellStyle name="Linked Cell 19" xfId="1087"/>
    <cellStyle name="Linked Cell 2" xfId="1088"/>
    <cellStyle name="Linked Cell 20" xfId="1089"/>
    <cellStyle name="Linked Cell 21" xfId="1090"/>
    <cellStyle name="Linked Cell 22" xfId="1091"/>
    <cellStyle name="Linked Cell 23" xfId="1092"/>
    <cellStyle name="Linked Cell 24" xfId="1093"/>
    <cellStyle name="Linked Cell 25" xfId="1094"/>
    <cellStyle name="Linked Cell 26" xfId="1095"/>
    <cellStyle name="Linked Cell 27" xfId="1096"/>
    <cellStyle name="Linked Cell 28" xfId="1097"/>
    <cellStyle name="Linked Cell 29" xfId="1098"/>
    <cellStyle name="Linked Cell 3" xfId="1099"/>
    <cellStyle name="Linked Cell 30" xfId="1100"/>
    <cellStyle name="Linked Cell 31" xfId="1101"/>
    <cellStyle name="Linked Cell 4" xfId="1102"/>
    <cellStyle name="Linked Cell 5" xfId="1103"/>
    <cellStyle name="Linked Cell 6" xfId="1104"/>
    <cellStyle name="Linked Cell 7" xfId="1105"/>
    <cellStyle name="Linked Cell 8" xfId="1106"/>
    <cellStyle name="Linked Cell 9" xfId="1107"/>
    <cellStyle name="list" xfId="1108"/>
    <cellStyle name="list1" xfId="1109"/>
    <cellStyle name="Milliers [0]_laroux" xfId="1110"/>
    <cellStyle name="Milliers_laroux" xfId="1111"/>
    <cellStyle name="Neutral 10" xfId="1112"/>
    <cellStyle name="Neutral 11" xfId="1113"/>
    <cellStyle name="Neutral 12" xfId="1114"/>
    <cellStyle name="Neutral 13" xfId="1115"/>
    <cellStyle name="Neutral 14" xfId="1116"/>
    <cellStyle name="Neutral 15" xfId="1117"/>
    <cellStyle name="Neutral 16" xfId="1118"/>
    <cellStyle name="Neutral 17" xfId="1119"/>
    <cellStyle name="Neutral 18" xfId="1120"/>
    <cellStyle name="Neutral 19" xfId="1121"/>
    <cellStyle name="Neutral 2" xfId="1122"/>
    <cellStyle name="Neutral 20" xfId="1123"/>
    <cellStyle name="Neutral 21" xfId="1124"/>
    <cellStyle name="Neutral 22" xfId="1125"/>
    <cellStyle name="Neutral 23" xfId="1126"/>
    <cellStyle name="Neutral 24" xfId="1127"/>
    <cellStyle name="Neutral 25" xfId="1128"/>
    <cellStyle name="Neutral 26" xfId="1129"/>
    <cellStyle name="Neutral 27" xfId="1130"/>
    <cellStyle name="Neutral 28" xfId="1131"/>
    <cellStyle name="Neutral 29" xfId="1132"/>
    <cellStyle name="Neutral 3" xfId="1133"/>
    <cellStyle name="Neutral 30" xfId="1134"/>
    <cellStyle name="Neutral 31" xfId="1135"/>
    <cellStyle name="Neutral 4" xfId="1136"/>
    <cellStyle name="Neutral 5" xfId="1137"/>
    <cellStyle name="Neutral 6" xfId="1138"/>
    <cellStyle name="Neutral 7" xfId="1139"/>
    <cellStyle name="Neutral 8" xfId="1140"/>
    <cellStyle name="Neutral 9" xfId="1141"/>
    <cellStyle name="no dec" xfId="1142"/>
    <cellStyle name="Non défini" xfId="1143"/>
    <cellStyle name="Normal" xfId="0" builtinId="0"/>
    <cellStyle name="Normal - Style1" xfId="1144"/>
    <cellStyle name="Normal - Style1 2" xfId="1145"/>
    <cellStyle name="Normal 10" xfId="1146"/>
    <cellStyle name="Normal 10 2" xfId="1147"/>
    <cellStyle name="Normal 10 3" xfId="1148"/>
    <cellStyle name="Normal 10 4" xfId="1149"/>
    <cellStyle name="Normal 10 5" xfId="1469"/>
    <cellStyle name="Normal 11" xfId="1150"/>
    <cellStyle name="Normal 11 2" xfId="1151"/>
    <cellStyle name="Normal 11 3" xfId="1152"/>
    <cellStyle name="Normal 11 4" xfId="1153"/>
    <cellStyle name="Normal 117" xfId="1470"/>
    <cellStyle name="Normal 12" xfId="1154"/>
    <cellStyle name="Normal 12 2" xfId="1155"/>
    <cellStyle name="Normal 12 2 2" xfId="1156"/>
    <cellStyle name="Normal 12 2_Programme" xfId="1157"/>
    <cellStyle name="Normal 13" xfId="1158"/>
    <cellStyle name="Normal 14" xfId="1159"/>
    <cellStyle name="Normal 15" xfId="1160"/>
    <cellStyle name="Normal 16" xfId="1161"/>
    <cellStyle name="Normal 17" xfId="1162"/>
    <cellStyle name="Normal 18" xfId="1163"/>
    <cellStyle name="Normal 19" xfId="1164"/>
    <cellStyle name="Normal 2" xfId="1165"/>
    <cellStyle name="Normal 2 10" xfId="1166"/>
    <cellStyle name="Normal 2 11" xfId="1167"/>
    <cellStyle name="Normal 2 11 2" xfId="1168"/>
    <cellStyle name="Normal 2 2" xfId="1169"/>
    <cellStyle name="Normal 2 2 2" xfId="1170"/>
    <cellStyle name="Normal 2 2 2 2" xfId="1171"/>
    <cellStyle name="Normal 2 3" xfId="1172"/>
    <cellStyle name="Normal 2 3 2" xfId="1173"/>
    <cellStyle name="Normal 2 3 3" xfId="1174"/>
    <cellStyle name="Normal 2 4" xfId="1175"/>
    <cellStyle name="Normal 2 4 2" xfId="1176"/>
    <cellStyle name="Normal 2 4 3" xfId="1177"/>
    <cellStyle name="Normal 2 4 4" xfId="1178"/>
    <cellStyle name="Normal 2 4 5" xfId="1179"/>
    <cellStyle name="Normal 2 4 6" xfId="1180"/>
    <cellStyle name="Normal 2 4 7" xfId="1181"/>
    <cellStyle name="Normal 2 4 8" xfId="1182"/>
    <cellStyle name="Normal 2 5" xfId="1183"/>
    <cellStyle name="Normal 2 5 2" xfId="1184"/>
    <cellStyle name="Normal 2 5 3" xfId="1185"/>
    <cellStyle name="Normal 2 5 4" xfId="1186"/>
    <cellStyle name="Normal 2 5 5" xfId="1187"/>
    <cellStyle name="Normal 2 5 6" xfId="1188"/>
    <cellStyle name="Normal 2 5 7" xfId="1189"/>
    <cellStyle name="Normal 2 5 8" xfId="1190"/>
    <cellStyle name="Normal 2 6" xfId="1191"/>
    <cellStyle name="Normal 2 6 2" xfId="1192"/>
    <cellStyle name="Normal 2 6 3" xfId="1193"/>
    <cellStyle name="Normal 2 6 4" xfId="1194"/>
    <cellStyle name="Normal 2 7" xfId="1195"/>
    <cellStyle name="Normal 2 7 2" xfId="1196"/>
    <cellStyle name="Normal 2 7 2 2" xfId="1197"/>
    <cellStyle name="Normal 2 7 2 2 2" xfId="1198"/>
    <cellStyle name="Normal 2 7 2 2 2 2" xfId="1199"/>
    <cellStyle name="Normal 2 7 2 2 3" xfId="1200"/>
    <cellStyle name="Normal 2 7 2 3" xfId="1201"/>
    <cellStyle name="Normal 2 7 2 4" xfId="1202"/>
    <cellStyle name="Normal 2 7 2 4 2" xfId="1203"/>
    <cellStyle name="Normal 2 7 3" xfId="1204"/>
    <cellStyle name="Normal 2 7 3 2" xfId="1205"/>
    <cellStyle name="Normal 2 7 3 2 2" xfId="1206"/>
    <cellStyle name="Normal 2 7 3 3" xfId="1207"/>
    <cellStyle name="Normal 2 7 4" xfId="1208"/>
    <cellStyle name="Normal 2 7 4 2" xfId="1209"/>
    <cellStyle name="Normal 2 8" xfId="1210"/>
    <cellStyle name="Normal 2 8 2" xfId="1211"/>
    <cellStyle name="Normal 2 8 3" xfId="1212"/>
    <cellStyle name="Normal 2 8 4" xfId="1213"/>
    <cellStyle name="Normal 2 9" xfId="1214"/>
    <cellStyle name="Normal 2 9 2" xfId="1215"/>
    <cellStyle name="Normal 2 9 2 2" xfId="1216"/>
    <cellStyle name="Normal 2 9 3" xfId="1217"/>
    <cellStyle name="Normal 2_Approved Costing Mizoram" xfId="1218"/>
    <cellStyle name="Normal 20" xfId="1219"/>
    <cellStyle name="Normal 21" xfId="1220"/>
    <cellStyle name="Normal 22" xfId="1221"/>
    <cellStyle name="Normal 23" xfId="1222"/>
    <cellStyle name="Normal 24" xfId="1223"/>
    <cellStyle name="Normal 25" xfId="1224"/>
    <cellStyle name="Normal 26" xfId="1225"/>
    <cellStyle name="Normal 27" xfId="1226"/>
    <cellStyle name="Normal 28" xfId="1227"/>
    <cellStyle name="Normal 29" xfId="1228"/>
    <cellStyle name="Normal 3" xfId="1229"/>
    <cellStyle name="Normal 3 2" xfId="1230"/>
    <cellStyle name="Normal 3 2 2" xfId="1231"/>
    <cellStyle name="Normal 3 3" xfId="1232"/>
    <cellStyle name="Normal 3 4" xfId="1233"/>
    <cellStyle name="Normal 3_ANNEXURE_1_Costing_Sheet_AWPB_12_13" xfId="1234"/>
    <cellStyle name="Normal 30" xfId="1235"/>
    <cellStyle name="Normal 31" xfId="1236"/>
    <cellStyle name="Normal 32" xfId="1237"/>
    <cellStyle name="Normal 33" xfId="1238"/>
    <cellStyle name="Normal 34" xfId="1239"/>
    <cellStyle name="Normal 34 2" xfId="1240"/>
    <cellStyle name="Normal 34 3" xfId="1241"/>
    <cellStyle name="Normal 36" xfId="1242"/>
    <cellStyle name="Normal 4" xfId="1243"/>
    <cellStyle name="Normal 4 2" xfId="1244"/>
    <cellStyle name="Normal 4 2 2" xfId="1245"/>
    <cellStyle name="Normal 4 2_Programme" xfId="1246"/>
    <cellStyle name="Normal 4 3" xfId="1247"/>
    <cellStyle name="Normal 5" xfId="1248"/>
    <cellStyle name="Normal 5 2" xfId="1249"/>
    <cellStyle name="Normal 5 2 2" xfId="1250"/>
    <cellStyle name="Normal 5 2 3" xfId="1251"/>
    <cellStyle name="Normal 5 3" xfId="1252"/>
    <cellStyle name="Normal 5 3 2" xfId="1253"/>
    <cellStyle name="Normal 5 3 3" xfId="1254"/>
    <cellStyle name="Normal 5 4" xfId="1255"/>
    <cellStyle name="Normal 5 5" xfId="1256"/>
    <cellStyle name="Normal 5 6" xfId="1257"/>
    <cellStyle name="Normal 5 7" xfId="1258"/>
    <cellStyle name="Normal 5 8" xfId="1259"/>
    <cellStyle name="Normal 6" xfId="1260"/>
    <cellStyle name="Normal 7" xfId="1261"/>
    <cellStyle name="Normal 7 2" xfId="1262"/>
    <cellStyle name="Normal 7 3" xfId="1263"/>
    <cellStyle name="Normal 7 4" xfId="1264"/>
    <cellStyle name="Normal 8" xfId="1265"/>
    <cellStyle name="Normal 8 2" xfId="1266"/>
    <cellStyle name="Normal 8 3" xfId="1267"/>
    <cellStyle name="Normal 9" xfId="1268"/>
    <cellStyle name="Normal 9 2" xfId="1269"/>
    <cellStyle name="Normal 9 3" xfId="1270"/>
    <cellStyle name="Normal 9 4" xfId="1271"/>
    <cellStyle name="Note 10" xfId="1272"/>
    <cellStyle name="Note 11" xfId="1273"/>
    <cellStyle name="Note 12" xfId="1274"/>
    <cellStyle name="Note 13" xfId="1275"/>
    <cellStyle name="Note 14" xfId="1276"/>
    <cellStyle name="Note 15" xfId="1277"/>
    <cellStyle name="Note 16" xfId="1278"/>
    <cellStyle name="Note 17" xfId="1279"/>
    <cellStyle name="Note 18" xfId="1280"/>
    <cellStyle name="Note 19" xfId="1281"/>
    <cellStyle name="Note 2" xfId="1282"/>
    <cellStyle name="Note 20" xfId="1283"/>
    <cellStyle name="Note 21" xfId="1284"/>
    <cellStyle name="Note 22" xfId="1285"/>
    <cellStyle name="Note 23" xfId="1286"/>
    <cellStyle name="Note 24" xfId="1287"/>
    <cellStyle name="Note 25" xfId="1288"/>
    <cellStyle name="Note 26" xfId="1289"/>
    <cellStyle name="Note 27" xfId="1290"/>
    <cellStyle name="Note 28" xfId="1291"/>
    <cellStyle name="Note 29" xfId="1292"/>
    <cellStyle name="Note 3" xfId="1293"/>
    <cellStyle name="Note 30" xfId="1294"/>
    <cellStyle name="Note 31" xfId="1295"/>
    <cellStyle name="Note 4" xfId="1296"/>
    <cellStyle name="Note 5" xfId="1297"/>
    <cellStyle name="Note 6" xfId="1298"/>
    <cellStyle name="Note 7" xfId="1299"/>
    <cellStyle name="Note 8" xfId="1300"/>
    <cellStyle name="Note 9" xfId="1301"/>
    <cellStyle name="Output 10" xfId="1302"/>
    <cellStyle name="Output 11" xfId="1303"/>
    <cellStyle name="Output 12" xfId="1304"/>
    <cellStyle name="Output 13" xfId="1305"/>
    <cellStyle name="Output 14" xfId="1306"/>
    <cellStyle name="Output 15" xfId="1307"/>
    <cellStyle name="Output 16" xfId="1308"/>
    <cellStyle name="Output 17" xfId="1309"/>
    <cellStyle name="Output 18" xfId="1310"/>
    <cellStyle name="Output 19" xfId="1311"/>
    <cellStyle name="Output 2" xfId="1312"/>
    <cellStyle name="Output 20" xfId="1313"/>
    <cellStyle name="Output 21" xfId="1314"/>
    <cellStyle name="Output 22" xfId="1315"/>
    <cellStyle name="Output 23" xfId="1316"/>
    <cellStyle name="Output 24" xfId="1317"/>
    <cellStyle name="Output 25" xfId="1318"/>
    <cellStyle name="Output 26" xfId="1319"/>
    <cellStyle name="Output 27" xfId="1320"/>
    <cellStyle name="Output 28" xfId="1321"/>
    <cellStyle name="Output 29" xfId="1322"/>
    <cellStyle name="Output 3" xfId="1323"/>
    <cellStyle name="Output 30" xfId="1324"/>
    <cellStyle name="Output 31" xfId="1325"/>
    <cellStyle name="Output 4" xfId="1326"/>
    <cellStyle name="Output 5" xfId="1327"/>
    <cellStyle name="Output 6" xfId="1328"/>
    <cellStyle name="Output 7" xfId="1329"/>
    <cellStyle name="Output 8" xfId="1330"/>
    <cellStyle name="Output 9" xfId="1331"/>
    <cellStyle name="Percent [2]" xfId="1332"/>
    <cellStyle name="Percent [2] 2" xfId="1333"/>
    <cellStyle name="Percent 10" xfId="1334"/>
    <cellStyle name="Percent 11" xfId="1335"/>
    <cellStyle name="Percent 2" xfId="1336"/>
    <cellStyle name="Percent 2 2" xfId="1337"/>
    <cellStyle name="Percent 2 3" xfId="1338"/>
    <cellStyle name="Percent 2 4" xfId="1339"/>
    <cellStyle name="Percent 2 5" xfId="1340"/>
    <cellStyle name="Percent 2 6" xfId="1341"/>
    <cellStyle name="Percent 2 7" xfId="1342"/>
    <cellStyle name="Percent 2 8" xfId="1343"/>
    <cellStyle name="Percent 2 9" xfId="1344"/>
    <cellStyle name="Percent 3" xfId="1345"/>
    <cellStyle name="Percent 3 2" xfId="1346"/>
    <cellStyle name="Percent 3 3" xfId="1347"/>
    <cellStyle name="Percent 3 4" xfId="1348"/>
    <cellStyle name="Percent 3 5" xfId="1349"/>
    <cellStyle name="Percent 3 6" xfId="1350"/>
    <cellStyle name="Percent 3 7" xfId="1351"/>
    <cellStyle name="Percent 3 8" xfId="1352"/>
    <cellStyle name="Percent 3 9" xfId="1353"/>
    <cellStyle name="Percent 4" xfId="1354"/>
    <cellStyle name="Percent 4 2" xfId="1355"/>
    <cellStyle name="Percent 4 3" xfId="1356"/>
    <cellStyle name="Percent 4 4" xfId="1357"/>
    <cellStyle name="Percent 5" xfId="1358"/>
    <cellStyle name="Percent 6" xfId="1359"/>
    <cellStyle name="Percent 7" xfId="1360"/>
    <cellStyle name="Percent 8" xfId="1361"/>
    <cellStyle name="Percent 9" xfId="1362"/>
    <cellStyle name="Red" xfId="1363"/>
    <cellStyle name="RevList" xfId="1364"/>
    <cellStyle name="Subtotal" xfId="1365"/>
    <cellStyle name="Title 10" xfId="1366"/>
    <cellStyle name="Title 11" xfId="1367"/>
    <cellStyle name="Title 12" xfId="1368"/>
    <cellStyle name="Title 13" xfId="1369"/>
    <cellStyle name="Title 14" xfId="1370"/>
    <cellStyle name="Title 15" xfId="1371"/>
    <cellStyle name="Title 16" xfId="1372"/>
    <cellStyle name="Title 17" xfId="1373"/>
    <cellStyle name="Title 18" xfId="1374"/>
    <cellStyle name="Title 19" xfId="1375"/>
    <cellStyle name="Title 2" xfId="1376"/>
    <cellStyle name="Title 20" xfId="1377"/>
    <cellStyle name="Title 21" xfId="1378"/>
    <cellStyle name="Title 22" xfId="1379"/>
    <cellStyle name="Title 23" xfId="1380"/>
    <cellStyle name="Title 24" xfId="1381"/>
    <cellStyle name="Title 25" xfId="1382"/>
    <cellStyle name="Title 26" xfId="1383"/>
    <cellStyle name="Title 27" xfId="1384"/>
    <cellStyle name="Title 28" xfId="1385"/>
    <cellStyle name="Title 29" xfId="1386"/>
    <cellStyle name="Title 3" xfId="1387"/>
    <cellStyle name="Title 30" xfId="1388"/>
    <cellStyle name="Title 31" xfId="1389"/>
    <cellStyle name="Title 4" xfId="1390"/>
    <cellStyle name="Title 5" xfId="1391"/>
    <cellStyle name="Title 6" xfId="1392"/>
    <cellStyle name="Title 7" xfId="1393"/>
    <cellStyle name="Title 8" xfId="1394"/>
    <cellStyle name="Title 9" xfId="1395"/>
    <cellStyle name="Total 10" xfId="1396"/>
    <cellStyle name="Total 11" xfId="1397"/>
    <cellStyle name="Total 12" xfId="1398"/>
    <cellStyle name="Total 13" xfId="1399"/>
    <cellStyle name="Total 14" xfId="1400"/>
    <cellStyle name="Total 15" xfId="1401"/>
    <cellStyle name="Total 16" xfId="1402"/>
    <cellStyle name="Total 17" xfId="1403"/>
    <cellStyle name="Total 18" xfId="1404"/>
    <cellStyle name="Total 19" xfId="1405"/>
    <cellStyle name="Total 2" xfId="1406"/>
    <cellStyle name="Total 20" xfId="1407"/>
    <cellStyle name="Total 21" xfId="1408"/>
    <cellStyle name="Total 22" xfId="1409"/>
    <cellStyle name="Total 23" xfId="1410"/>
    <cellStyle name="Total 24" xfId="1411"/>
    <cellStyle name="Total 25" xfId="1412"/>
    <cellStyle name="Total 26" xfId="1413"/>
    <cellStyle name="Total 27" xfId="1414"/>
    <cellStyle name="Total 28" xfId="1415"/>
    <cellStyle name="Total 29" xfId="1416"/>
    <cellStyle name="Total 3" xfId="1417"/>
    <cellStyle name="Total 30" xfId="1418"/>
    <cellStyle name="Total 31" xfId="1419"/>
    <cellStyle name="Total 4" xfId="1420"/>
    <cellStyle name="Total 5" xfId="1421"/>
    <cellStyle name="Total 6" xfId="1422"/>
    <cellStyle name="Total 7" xfId="1423"/>
    <cellStyle name="Total 8" xfId="1424"/>
    <cellStyle name="Total 9" xfId="1425"/>
    <cellStyle name="Währung [0]_RESULTS" xfId="1426"/>
    <cellStyle name="Währung_RESULTS" xfId="1427"/>
    <cellStyle name="Warning Text 10" xfId="1428"/>
    <cellStyle name="Warning Text 11" xfId="1429"/>
    <cellStyle name="Warning Text 12" xfId="1430"/>
    <cellStyle name="Warning Text 13" xfId="1431"/>
    <cellStyle name="Warning Text 14" xfId="1432"/>
    <cellStyle name="Warning Text 15" xfId="1433"/>
    <cellStyle name="Warning Text 16" xfId="1434"/>
    <cellStyle name="Warning Text 17" xfId="1435"/>
    <cellStyle name="Warning Text 18" xfId="1436"/>
    <cellStyle name="Warning Text 19" xfId="1437"/>
    <cellStyle name="Warning Text 2" xfId="1438"/>
    <cellStyle name="Warning Text 20" xfId="1439"/>
    <cellStyle name="Warning Text 21" xfId="1440"/>
    <cellStyle name="Warning Text 22" xfId="1441"/>
    <cellStyle name="Warning Text 23" xfId="1442"/>
    <cellStyle name="Warning Text 24" xfId="1443"/>
    <cellStyle name="Warning Text 25" xfId="1444"/>
    <cellStyle name="Warning Text 26" xfId="1445"/>
    <cellStyle name="Warning Text 27" xfId="1446"/>
    <cellStyle name="Warning Text 28" xfId="1447"/>
    <cellStyle name="Warning Text 29" xfId="1448"/>
    <cellStyle name="Warning Text 3" xfId="1449"/>
    <cellStyle name="Warning Text 30" xfId="1450"/>
    <cellStyle name="Warning Text 31" xfId="1451"/>
    <cellStyle name="Warning Text 4" xfId="1452"/>
    <cellStyle name="Warning Text 5" xfId="1453"/>
    <cellStyle name="Warning Text 6" xfId="1454"/>
    <cellStyle name="Warning Text 7" xfId="1455"/>
    <cellStyle name="Warning Text 8" xfId="1456"/>
    <cellStyle name="Warning Text 9" xfId="1457"/>
    <cellStyle name="똿뗦먛귟 [0.00]_PRODUCT DETAIL Q1" xfId="1458"/>
    <cellStyle name="똿뗦먛귟_PRODUCT DETAIL Q1" xfId="1459"/>
    <cellStyle name="믅됞 [0.00]_PRODUCT DETAIL Q1" xfId="1460"/>
    <cellStyle name="믅됞_PRODUCT DETAIL Q1" xfId="1461"/>
    <cellStyle name="백분율_HOBONG" xfId="1462"/>
    <cellStyle name="뷭?_BOOKSHIP" xfId="1463"/>
    <cellStyle name="콤마 [0]_1202" xfId="1464"/>
    <cellStyle name="콤마_1202" xfId="1465"/>
    <cellStyle name="통화 [0]_1202" xfId="1466"/>
    <cellStyle name="통화_1202" xfId="1467"/>
    <cellStyle name="표준_(정보부문)월별인원계획" xfId="14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8"/>
  <sheetViews>
    <sheetView tabSelected="1" zoomScale="85" zoomScaleNormal="85" workbookViewId="0">
      <selection activeCell="F24" sqref="F24:Q33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6" width="9.7109375" style="44" bestFit="1" customWidth="1"/>
    <col min="7" max="16" width="9.140625" style="13"/>
    <col min="17" max="17" width="9.140625" style="13" customWidth="1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5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6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6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26" t="s">
        <v>130</v>
      </c>
      <c r="C7" s="37">
        <f>+'West Champaran'!C7+Vaishali!C7+Supaul!C7+Siwan!C7+Sitamarhi!C7+Sheohar!C7+Sheikhpura!C7+Saran!C7+Samastipur!C7+Saharsa!C7+Rohtas!C7+Purnia!C7+'Patna (U)'!C7+'Patna (R)'!C7+Nawada!C7+Nalanda!C7+Muzafferpur!C7+Munger!C7+Madhubani!C7+Madhepura!C7+Lakhisarai!C7+Kishanganj!C7+Khagaria!C7+Katihar!C7+Kaimur!C7+Jehanabad!C7+Jamui!C7+Gopalganj!C7+Gaya!C7+'East Champaran'!C7+Darbhanga!C7+Buxar!C7+Bhojpur!C7+Bhagalpur!C7+Begusarai!C7+Banka!C7+Aurangabad!C7+Arwal!C7+Araria!C7</f>
        <v>0</v>
      </c>
      <c r="D7" s="87" t="s">
        <v>19</v>
      </c>
      <c r="E7" s="140">
        <f>+'West Champaran'!E7+Vaishali!E7+Supaul!E7+Siwan!E7+Sitamarhi!E7+Sheohar!E7+Sheikhpura!E7+Saran!E7+Samastipur!E7+Saharsa!E7+Rohtas!E7+Purnia!E7+'Patna (U)'!E7+'Patna (R)'!E7+Nawada!E7+Nalanda!E7+Muzafferpur!E7+Munger!E8+Madhubani!E7+Madhepura!E7+Lakhisarai!E7+Kishanganj!E7+Khagaria!E7+Katihar!E7+Kaimur!E7+Jehanabad!E7+Jamui!E7+Gopalganj!E7+Gaya!E7+'East Champaran'!E7+Darbhanga!E7+Buxar!E7+Bhojpur!E7+Bhagalpur!E7+Begusarai!E7+Banka!E7+Aurangabad!E7+Arwal!E7+Araria!E7</f>
        <v>484.75</v>
      </c>
      <c r="F7" s="172" t="s">
        <v>117</v>
      </c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4"/>
    </row>
    <row r="8" spans="1:17" s="9" customFormat="1" ht="31.5">
      <c r="A8" s="5"/>
      <c r="B8" s="8" t="s">
        <v>32</v>
      </c>
      <c r="C8" s="37">
        <f>'West Champaran'!C8+Vaishali!C8+Supaul!C8+Siwan!C8+Sitamarhi!C8+Sheohar!C8+Sheikhpura!C8+Saran!C8+Samastipur!C8+Saharsa!C8+Rohtas!C8+Purnia!C8+'Patna (U)'!C8+'Patna (R)'!C8+Nawada!C8+Nalanda!E8+Muzafferpur!C8+Munger!C8+Madhubani!C8+Madhepura!C8+Lakhisarai!C8+Kishanganj!C8+Khagaria!C8+Katihar!C8+Kaimur!C8+Jehanabad!C8+Jamui!C8+Gopalganj!C8+Gaya!C8+'East Champaran'!C8+Darbhanga!C8+Buxar!C8+Bhojpur!C8+Bhagalpur!C8+Begusarai!C8+Banka!C8+Aurangabad!C8+Arwal!C8+Araria!C8</f>
        <v>0</v>
      </c>
      <c r="D8" s="87" t="s">
        <v>19</v>
      </c>
      <c r="E8" s="140">
        <f>'West Champaran'!E8+Vaishali!E8+Supaul!E8+Siwan!E8+Sitamarhi!E8+Sheohar!E8+Sheikhpura!E8+Saran!E8+Samastipur!E8+Saharsa!E8+Rohtas!E8+Purnia!E8+'Patna (U)'!E8+'Patna (R)'!E8+Nawada!E8+Nalanda!E8+Muzafferpur!E8+Munger!E8+Madhubani!E8+Madhepura!E8+Lakhisarai!E8+Kishanganj!E8+Khagaria!E8+Katihar!E8+Kaimur!E8+Jehanabad!E8+Jamui!E8+Gopalganj!E8+Gaya!E8+'East Champaran'!E8+Darbhanga!E8+Buxar!E8+Bhojpur!E8+Bhagalpur!E8+Begusarai!E8+Banka!E8+Aurangabad!E8+Arwal!E8+Araria!E8</f>
        <v>2252.28008</v>
      </c>
      <c r="F8" s="175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7"/>
    </row>
    <row r="9" spans="1:17" s="9" customFormat="1" ht="63">
      <c r="A9" s="5"/>
      <c r="B9" s="8" t="s">
        <v>75</v>
      </c>
      <c r="C9" s="37">
        <v>0</v>
      </c>
      <c r="D9" s="87" t="s">
        <v>19</v>
      </c>
      <c r="E9" s="140">
        <f>+'West Champaran'!E9+Vaishali!E9+Supaul!E9+Siwan!E9+Sitamarhi!E9+Sheohar!E9+Sheikhpura!E9+Saran!E9+Samastipur!E9+Saharsa!E9+Rohtas!E9+Purnia!E9+'Patna (U)'!E9+'Patna (R)'!E9+Nawada!E9+Nalanda!E9+Muzafferpur!E9+Munger!E10+Madhubani!E9+Madhepura!E9+Lakhisarai!E9+Kishanganj!E9+Khagaria!E9+Katihar!E9+Kaimur!E9+Jehanabad!E9+Jamui!E9+Gopalganj!E9+Gaya!E9+'East Champaran'!E9+Darbhanga!E9+Buxar!E9+Bhojpur!E9+Bhagalpur!E9+Begusarai!E9+Banka!E9+Aurangabad!E9+Arwal!E9+Araria!E9</f>
        <v>441.88</v>
      </c>
      <c r="F9" s="175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7"/>
    </row>
    <row r="10" spans="1:17" s="9" customFormat="1" ht="45.75" customHeight="1">
      <c r="A10" s="5"/>
      <c r="B10" s="8" t="s">
        <v>57</v>
      </c>
      <c r="C10" s="37">
        <f>+'West Champaran'!C10+Vaishali!C10+Supaul!C10+Siwan!C10+Sitamarhi!C10+Sheohar!C10+Sheikhpura!C10+Saran!C10+Samastipur!C10+Saharsa!C10+Rohtas!C10+Purnia!C10+'Patna (U)'!C10+'Patna (R)'!C10+Nawada!C10+Nalanda!C10+Muzafferpur!C10+Munger!C11+Madhubani!C10+Madhepura!C10+Lakhisarai!C10+Kishanganj!C10+Khagaria!C10+Katihar!C10+Kaimur!C10+Jehanabad!C10+Jamui!C10+Gopalganj!C10+Gaya!C10+'East Champaran'!C10+Darbhanga!C10+Buxar!C10+Bhojpur!C10+Bhagalpur!C10+Begusarai!C10+Banka!C10+Aurangabad!C10+Arwal!C10+Araria!C10</f>
        <v>0</v>
      </c>
      <c r="D10" s="87" t="s">
        <v>19</v>
      </c>
      <c r="E10" s="140">
        <f>+'West Champaran'!E10+Vaishali!E10+Supaul!E10+Siwan!E10+Sitamarhi!E10+Sheohar!E10+Sheikhpura!E10+Saran!E10+Samastipur!E10+Saharsa!E10+Rohtas!E10+Purnia!E10+'Patna (U)'!E10+'Patna (R)'!E10+Nawada!E10+Nalanda!E10+Muzafferpur!E10+Munger!E11+Madhubani!E10+Madhepura!E10+Lakhisarai!E10+Kishanganj!E10+Khagaria!E10+Katihar!E10+Kaimur!E10+Jehanabad!E10+Jamui!E10+Gopalganj!E10+Gaya!E10+'East Champaran'!E10+Darbhanga!E10+Buxar!E10+Bhojpur!E10+Bhagalpur!E10+Begusarai!E10+Banka!E10+Aurangabad!E10+Arwal!E10+Araria!E10</f>
        <v>3217.8510000000001</v>
      </c>
      <c r="F10" s="175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7"/>
    </row>
    <row r="11" spans="1:17" s="9" customFormat="1" ht="31.5">
      <c r="A11" s="5"/>
      <c r="B11" s="8" t="s">
        <v>54</v>
      </c>
      <c r="C11" s="37">
        <f>'West Champaran'!C11+Vaishali!C11+Supaul!C11+Siwan!C11+Sitamarhi!C11+Sheohar!C11+Sheikhpura!C11+Saran!C11+Samastipur!C11+Saharsa!C11+Rohtas!C11+Purnia!C11+'Patna (U)'!C11+'Patna (R)'!C11+Nawada!C11+Nalanda!E11+Muzafferpur!C11+Munger!C11+Madhubani!C11+Madhepura!C11+Lakhisarai!C11+Kishanganj!C11+Khagaria!C11+Katihar!C11+Kaimur!C11+Jehanabad!C11+Jamui!C11+Gopalganj!C11+Gaya!C11+'East Champaran'!C11+Darbhanga!C11+Buxar!C11+Bhojpur!C11+Bhagalpur!C11+Begusarai!C11+Banka!C11+Aurangabad!C11+Arwal!C11+Araria!C11</f>
        <v>0</v>
      </c>
      <c r="D11" s="87" t="s">
        <v>19</v>
      </c>
      <c r="E11" s="38">
        <f>+'West Champaran'!E11+Vaishali!E11+Supaul!E11+Siwan!E11+Sitamarhi!E11+Sheohar!E11+Sheikhpura!E11+Saran!E11+Samastipur!E11+Saharsa!E11+Rohtas!E11+Purnia!E11+'Patna (U)'!E11+'Patna (R)'!E11+Nawada!E11+Nalanda!E11+Muzafferpur!E11+Munger!E12+Madhubani!E11+Madhepura!E11+Lakhisarai!E11+Kishanganj!E11+Khagaria!E11+Katihar!E11+Kaimur!E11+Jehanabad!E11+Jamui!E11+Gopalganj!E11+Gaya!E11+'East Champaran'!E11+Darbhanga!E11+Buxar!E11+Bhojpur!E11+Bhagalpur!E11+Begusarai!E11+Banka!E11+Aurangabad!E11+Arwal!E11+Araria!E11</f>
        <v>0</v>
      </c>
      <c r="F11" s="175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7"/>
    </row>
    <row r="12" spans="1:17" s="9" customFormat="1" ht="31.5">
      <c r="A12" s="5"/>
      <c r="B12" s="8" t="s">
        <v>112</v>
      </c>
      <c r="C12" s="37">
        <f>'West Champaran'!C12+Vaishali!C12+Supaul!C12+Siwan!C12+Sitamarhi!C12+Sheohar!C12+Sheikhpura!C12+Saran!C12+Samastipur!C12+Saharsa!C12+Rohtas!C12+Purnia!C12+'Patna (U)'!C12+'Patna (R)'!C12+Nawada!C12+Nalanda!E12+Muzafferpur!C12+Munger!C12+Madhubani!C12+Madhepura!C12+Lakhisarai!C12+Kishanganj!C12+Khagaria!C12+Katihar!C12+Kaimur!C12+Jehanabad!C12+Jamui!C12+Gopalganj!C12+Gaya!C12+'East Champaran'!C12+Darbhanga!C12+Buxar!C12+Bhojpur!C12+Bhagalpur!C12+Begusarai!C12+Banka!C12+Aurangabad!C12+Arwal!C12+Araria!C12</f>
        <v>0</v>
      </c>
      <c r="D12" s="87" t="s">
        <v>19</v>
      </c>
      <c r="E12" s="38">
        <f>+'West Champaran'!E12+Vaishali!E12+Supaul!E12+Siwan!E12+Sitamarhi!E12+Sheohar!E12+Sheikhpura!E12+Saran!E12+Samastipur!E12+Saharsa!E12+Rohtas!E12+Purnia!E12+'Patna (U)'!E12+'Patna (R)'!E12+Nawada!E12+Nalanda!E12+Muzafferpur!E12+Munger!E13+Madhubani!E12+Madhepura!E12+Lakhisarai!E12+Kishanganj!E12+Khagaria!E12+Katihar!E12+Kaimur!E12+Jehanabad!E12+Jamui!E12+Gopalganj!E12+Gaya!E12+'East Champaran'!E12+Darbhanga!E12+Buxar!E12+Bhojpur!E12+Bhagalpur!E12+Begusarai!E12+Banka!E12+Aurangabad!E12+Arwal!E12+Araria!E12</f>
        <v>0</v>
      </c>
      <c r="F12" s="175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7"/>
    </row>
    <row r="13" spans="1:17" s="9" customFormat="1" ht="31.5">
      <c r="A13" s="5"/>
      <c r="B13" s="8" t="s">
        <v>111</v>
      </c>
      <c r="C13" s="37">
        <v>0</v>
      </c>
      <c r="D13" s="87" t="s">
        <v>19</v>
      </c>
      <c r="E13" s="38">
        <f>'West Champaran'!E13+Vaishali!E13+Supaul!E13+Siwan!E13+Sitamarhi!E13+Sheohar!E13+Sheikhpura!E13+Saran!E13+Samastipur!E13+Saharsa!E13+Rohtas!E13+Purnia!E13+'Patna (U)'!E13+'Patna (R)'!E13+Nawada!E13+Nalanda!E13+Muzafferpur!E13+Munger!E13+Madhubani!E13+Madhepura!E13+Lakhisarai!E13+Kishanganj!E13+Khagaria!E13+Katihar!E13+Kaimur!E13+Jehanabad!E13+Jamui!E13+Gopalganj!E13+Gaya!E13+'East Champaran'!E13+Darbhanga!E13+Buxar!E13+Bhojpur!E13+Bhagalpur!E13+Begusarai!E13+Banka!E13+Aurangabad!E13+Arwal!E13+Araria!E13</f>
        <v>0</v>
      </c>
      <c r="F13" s="178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80"/>
    </row>
    <row r="14" spans="1:17" ht="15.75">
      <c r="A14" s="5"/>
      <c r="B14" s="6" t="s">
        <v>36</v>
      </c>
      <c r="C14" s="92">
        <f>C7+C8+C9+C10+C11+C12</f>
        <v>0</v>
      </c>
      <c r="D14" s="7"/>
      <c r="E14" s="93">
        <f>SUM(E7:E13)</f>
        <v>6396.7610800000002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ht="15.75">
      <c r="A15" s="5">
        <v>2</v>
      </c>
      <c r="B15" s="6" t="s">
        <v>37</v>
      </c>
      <c r="C15" s="7"/>
      <c r="D15" s="7"/>
      <c r="E15" s="28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ht="31.5">
      <c r="A16" s="8"/>
      <c r="B16" s="8" t="s">
        <v>38</v>
      </c>
      <c r="C16" s="37">
        <f>'West Champaran'!C16+Vaishali!C16+Supaul!C16+Siwan!C16+Sitamarhi!C16+Sheohar!C16+Sheikhpura!C16+Saran!C16+Samastipur!C16+Saharsa!C16+Rohtas!C16+Purnia!C16+'Patna (U)'!C16+'Patna (R)'!C16+Nawada!C16+Nalanda!E16+Muzafferpur!C16+Munger!C15+Madhubani!C16+Madhepura!C16+Lakhisarai!C16+Kishanganj!C16+Khagaria!C16+Katihar!C16+Kaimur!C16+Jehanabad!C16+Jamui!C16+Gopalganj!C16+Gaya!C16+'East Champaran'!C16+Darbhanga!C16+Buxar!C16+Bhojpur!C16+Bhagalpur!C16+Begusarai!C16+Banka!C16+Aurangabad!C16+Arwal!C16+Araria!C16</f>
        <v>0</v>
      </c>
      <c r="D16" s="87" t="s">
        <v>19</v>
      </c>
      <c r="E16" s="38">
        <f>'West Champaran'!E16+Vaishali!E16+Supaul!E16+Siwan!E16+Sitamarhi!E16+Sheohar!E16+Sheikhpura!E16+Saran!E16+Samastipur!E16+Saharsa!E16+Rohtas!E16+Purnia!E16+'Patna (U)'!E16+'Patna (R)'!E16+Nawada!E16+Nalanda!E16+Muzafferpur!E16+Munger!E15+Madhubani!E16+Madhepura!E16+Lakhisarai!E16+Kishanganj!E16+Khagaria!E16+Katihar!E16+Kaimur!E16+Jehanabad!E16+Jamui!E16+Gopalganj!E16+Gaya!E16+'East Champaran'!E16+Darbhanga!E16+Buxar!E16+Bhojpur!E16+Bhagalpur!E16+Begusarai!E16+Banka!E16+Aurangabad!E16+Arwal!E16+Araria!E16</f>
        <v>0</v>
      </c>
      <c r="F16" s="172" t="s">
        <v>117</v>
      </c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4"/>
    </row>
    <row r="17" spans="1:17" ht="31.5">
      <c r="A17" s="8"/>
      <c r="B17" s="26" t="s">
        <v>131</v>
      </c>
      <c r="C17" s="37">
        <v>0</v>
      </c>
      <c r="D17" s="87" t="s">
        <v>19</v>
      </c>
      <c r="E17" s="140">
        <f>+'West Champaran'!E17+Vaishali!E17+Supaul!E17+Siwan!E17+Sitamarhi!E17+Sheohar!E17+Sheikhpura!E17+Saran!E17+Samastipur!E17+Saharsa!E17+Rohtas!E17+Purnia!E17+'Patna (U)'!E17+'Patna (R)'!E17+Nawada!E17+Nalanda!E17+Muzafferpur!E17+Munger!E17+Madhubani!E17+Madhepura!E17+Lakhisarai!E17+Kishanganj!E17+Khagaria!E17+Katihar!E17+Kaimur!E17+Jehanabad!E17+Jamui!E17+Gopalganj!E17+Gaya!E17+'East Champaran'!E17+Darbhanga!E17+Buxar!E17+Bhojpur!E17+Bhagalpur!E17+Begusarai!E17+Banka!E17+Aurangabad!E17+Arwal!E17+Araria!E17</f>
        <v>8249.4499999999989</v>
      </c>
      <c r="F17" s="175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7"/>
    </row>
    <row r="18" spans="1:17" ht="31.5">
      <c r="A18" s="8"/>
      <c r="B18" s="8" t="s">
        <v>40</v>
      </c>
      <c r="C18" s="37">
        <f>'West Champaran'!C18+Vaishali!C18+Supaul!C18+Siwan!C18+Sitamarhi!C18+Sheohar!C18+Sheikhpura!C18+Saran!C18+Samastipur!C18+Saharsa!C18+Rohtas!C18+Purnia!C18+'Patna (U)'!C18+'Patna (R)'!C18+Nawada!C18+Nalanda!E18+Muzafferpur!C18+Munger!C17+Madhubani!C18+Madhepura!C18+Lakhisarai!C18+Kishanganj!C18+Khagaria!C18+Katihar!C18+Kaimur!C18+Jehanabad!C18+Jamui!C18+Gopalganj!C18+Gaya!C18+'East Champaran'!C18+Darbhanga!C18+Buxar!C18+Bhojpur!C18+Bhagalpur!C18+Begusarai!C18+Banka!C18+Aurangabad!C18+Arwal!C18+Araria!C18</f>
        <v>0</v>
      </c>
      <c r="D18" s="87" t="s">
        <v>19</v>
      </c>
      <c r="E18" s="140">
        <f>+'West Champaran'!E18+Vaishali!E18+Supaul!E18+Siwan!E18+Sitamarhi!E18+Sheohar!E18+Sheikhpura!E18+Saran!E18+Samastipur!E18+Saharsa!E18+Rohtas!E18+Purnia!E18+'Patna (U)'!E18+'Patna (R)'!E18+Nawada!E18+Nalanda!E18+Muzafferpur!E18+Munger!E18+Madhubani!E18+Madhepura!E18+Lakhisarai!E18+Kishanganj!E18+Khagaria!E18+Katihar!E18+Kaimur!E18+Jehanabad!E18+Jamui!E18+Gopalganj!E18+Gaya!E18+'East Champaran'!E18+Darbhanga!E18+Buxar!E18+Bhojpur!E18+Bhagalpur!E18+Begusarai!E18+Banka!E18+Aurangabad!E18+Arwal!E18+Araria!E18</f>
        <v>17.46</v>
      </c>
      <c r="F18" s="178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80"/>
    </row>
    <row r="19" spans="1:17" ht="15.75">
      <c r="A19" s="5"/>
      <c r="B19" s="6" t="s">
        <v>41</v>
      </c>
      <c r="C19" s="92">
        <f>SUM(C16:C18)</f>
        <v>0</v>
      </c>
      <c r="D19" s="7"/>
      <c r="E19" s="93">
        <f>SUM(E16:E18)</f>
        <v>8266.909999999998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ht="31.5" customHeight="1">
      <c r="A20" s="5">
        <v>3</v>
      </c>
      <c r="B20" s="11" t="s">
        <v>42</v>
      </c>
      <c r="C20" s="37">
        <f>+'West Champaran'!C20+Vaishali!C20+Supaul!C20+Siwan!C20+Sitamarhi!C20+Sheohar!C20+Sheikhpura!C20+Saran!C20+Samastipur!C20+Saharsa!C20+Rohtas!C20+Purnia!C20+'Patna (U)'!C20+'Patna (R)'!C20+Nawada!C20+Nalanda!C20+Muzafferpur!C20+Munger!C20+Madhubani!C20+Madhepura!C20+Lakhisarai!C20+Kishanganj!C20+Khagaria!C20+Katihar!C20+Kaimur!C20+Jehanabad!C20+Jamui!C20+Gopalganj!C20+Gaya!C20+'East Champaran'!C20+Darbhanga!C20+Buxar!C20+Bhojpur!C20+Bhagalpur!C20+Begusarai!C20+Banka!C20+Aurangabad!C20+Arwal!C20+Araria!C20</f>
        <v>0</v>
      </c>
      <c r="D20" s="87" t="s">
        <v>19</v>
      </c>
      <c r="E20" s="140">
        <f>+'West Champaran'!E20+Vaishali!E20+Supaul!E20+Siwan!E20+Sitamarhi!E20+Sheohar!E20+Sheikhpura!E20+Saran!E20+Samastipur!E20+Saharsa!E20+Rohtas!E20+Purnia!E20+'Patna (U)'!E20+'Patna (R)'!E20+Nawada!E20+Nalanda!E20+Muzafferpur!E20+Munger!E20+Madhubani!E20+Madhepura!E20+Lakhisarai!E20+Kishanganj!E20+Khagaria!E20+Katihar!E20+Kaimur!E20+Jehanabad!E20+Jamui!E20+Gopalganj!E20+Gaya!E20+'East Champaran'!E20+Darbhanga!E20+Buxar!E20+Bhojpur!E20+Bhagalpur!E20+Begusarai!E20+Banka!E20+Aurangabad!E20+Arwal!E20+Araria!E20</f>
        <v>15406.970000000001</v>
      </c>
      <c r="F20" s="172" t="s">
        <v>117</v>
      </c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4"/>
    </row>
    <row r="21" spans="1:17" ht="31.5">
      <c r="A21" s="5">
        <v>4</v>
      </c>
      <c r="B21" s="11" t="s">
        <v>43</v>
      </c>
      <c r="C21" s="37">
        <f>+'West Champaran'!C21+Vaishali!C21+Supaul!C21+Siwan!C21+Sitamarhi!C21+Sheohar!C21+Sheikhpura!C21+Saran!C21+Samastipur!C21+Saharsa!C21+Rohtas!C21+Purnia!C21+'Patna (U)'!C21+'Patna (R)'!C21+Nawada!C21+Nalanda!C21+Muzafferpur!C21+Munger!C21+Madhubani!C21+Madhepura!C21+Lakhisarai!C21+Kishanganj!C21+Khagaria!C21+Katihar!C21+Kaimur!C21+Jehanabad!C21+Jamui!C21+Gopalganj!C21+Gaya!C21+'East Champaran'!C21+Darbhanga!C21+Buxar!C21+Bhojpur!C21+Bhagalpur!C21+Begusarai!C21+Banka!C21+Aurangabad!C21+Arwal!C21+Araria!C21</f>
        <v>0</v>
      </c>
      <c r="D21" s="87" t="s">
        <v>19</v>
      </c>
      <c r="E21" s="140">
        <f>+'West Champaran'!E21+Vaishali!E21+Supaul!E21+Siwan!E21+Sitamarhi!E21+Sheohar!E21+Sheikhpura!E21+Saran!E21+Samastipur!E21+Saharsa!E21+Rohtas!E21+Purnia!E21+'Patna (U)'!E21+'Patna (R)'!E21+Nawada!E21+Nalanda!E21+Muzafferpur!E21+Munger!E21+Madhubani!E21+Madhepura!E21+Lakhisarai!E21+Kishanganj!E21+Khagaria!E21+Katihar!E21+Kaimur!E21+Jehanabad!E21+Jamui!E21+Gopalganj!E21+Gaya!E21+'East Champaran'!E21+Darbhanga!E21+Buxar!E21+Bhojpur!E21+Bhagalpur!E21+Begusarai!E21+Banka!E21+Aurangabad!E21+Arwal!E21+Araria!E21</f>
        <v>13673.400000000001</v>
      </c>
      <c r="F21" s="175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7"/>
    </row>
    <row r="22" spans="1:17" ht="31.5">
      <c r="A22" s="5">
        <v>5</v>
      </c>
      <c r="B22" s="11" t="s">
        <v>44</v>
      </c>
      <c r="C22" s="37">
        <v>0</v>
      </c>
      <c r="D22" s="87" t="s">
        <v>19</v>
      </c>
      <c r="E22" s="38">
        <f>+'West Champaran'!E22+Vaishali!E22+Supaul!E22+Siwan!E22+Sitamarhi!E22+Sheohar!E22+Sheikhpura!E22+Saran!E22+Samastipur!E22+Saharsa!E22+Rohtas!E22+Purnia!E22+'Patna (U)'!E22+'Patna (R)'!E22+Nawada!E22+Nalanda!E22+Muzafferpur!E22+Munger!E22+Madhubani!E22+Madhepura!E22+Lakhisarai!E22+Kishanganj!E22+Khagaria!E22+Katihar!E22+Kaimur!E22+Jehanabad!E22+Jamui!E22+Gopalganj!E22+Gaya!E22+'East Champaran'!E22+Darbhanga!E22+Buxar!E22+Bhojpur!E22+Bhagalpur!E22+Begusarai!E22+Banka!E22+Aurangabad!E22+Arwal!E22+Araria!E22</f>
        <v>0</v>
      </c>
      <c r="F22" s="178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80"/>
    </row>
    <row r="23" spans="1:17" ht="15.75">
      <c r="A23" s="5"/>
      <c r="B23" s="6" t="s">
        <v>45</v>
      </c>
      <c r="C23" s="92">
        <f>SUM(C20:C22)</f>
        <v>0</v>
      </c>
      <c r="D23" s="7"/>
      <c r="E23" s="93">
        <f>SUM(E20:E22)</f>
        <v>29080.370000000003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ht="31.5">
      <c r="A24" s="5">
        <v>6</v>
      </c>
      <c r="B24" s="11" t="s">
        <v>46</v>
      </c>
      <c r="C24" s="37">
        <f>+'West Champaran'!C24+Vaishali!C24+Supaul!C24+Siwan!C24+Sitamarhi!C24+Sheohar!C24+Sheikhpura!C24+Saran!C24+Samastipur!C24+Saharsa!C24+Rohtas!C24+Purnia!C24+'Patna (U)'!C24+'Patna (R)'!C24+Nawada!C24+Nalanda!C24+Muzafferpur!C24+Munger!C24+Madhubani!C24+Madhepura!C24+Lakhisarai!C24+Kishanganj!C24+Khagaria!C24+Katihar!C24+Kaimur!C24+Jehanabad!C24+Jamui!C24+Gopalganj!C24+Gaya!C24+'East Champaran'!C24+Darbhanga!C24+Buxar!C24+Bhojpur!C24+Bhagalpur!C24+Begusarai!C24+Banka!C24+Aurangabad!C24+Arwal!C24+Araria!C24</f>
        <v>0</v>
      </c>
      <c r="D24" s="87" t="s">
        <v>19</v>
      </c>
      <c r="E24" s="38">
        <f>+'West Champaran'!E24+Vaishali!E24+Supaul!E24+Siwan!E24+Sitamarhi!E24+Sheohar!E24+Sheikhpura!E24+Saran!E24+Samastipur!E24+Saharsa!E24+Rohtas!E24+Purnia!E24+'Patna (U)'!E24+'Patna (R)'!E24+Nawada!E24+Nalanda!E24+Muzafferpur!E24+Munger!E24+Madhubani!E24+Madhepura!E24+Lakhisarai!E24+Kishanganj!E24+Khagaria!E24+Katihar!E24+Kaimur!E24+Jehanabad!E24+Jamui!E24+Gopalganj!E24+Gaya!E24+'East Champaran'!E24+Darbhanga!E24+Buxar!E24+Bhojpur!E24+Bhagalpur!E24+Begusarai!E24+Banka!E24+Aurangabad!E24+Arwal!E24+Araria!E24</f>
        <v>0</v>
      </c>
      <c r="F24" s="172" t="s">
        <v>117</v>
      </c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2"/>
    </row>
    <row r="25" spans="1:17" ht="31.5">
      <c r="A25" s="5">
        <v>7</v>
      </c>
      <c r="B25" s="11" t="s">
        <v>47</v>
      </c>
      <c r="C25" s="37">
        <f>+'West Champaran'!C25+Vaishali!C25+Supaul!C25+Siwan!C25+Sitamarhi!C25+Sheohar!C25+Sheikhpura!C25+Saran!C25+Samastipur!C25+Saharsa!C25+Rohtas!C25+Purnia!C25+'Patna (U)'!C25+'Patna (R)'!C25+Nawada!C25+Nalanda!C25+Muzafferpur!C25+Munger!C25+Madhubani!C25+Madhepura!C25+Lakhisarai!C25+Kishanganj!C25+Khagaria!C25+Katihar!C25+Kaimur!C25+Jehanabad!C25+Jamui!C25+Gopalganj!C25+Gaya!C25+'East Champaran'!C25+Darbhanga!C25+Buxar!C25+Bhojpur!C25+Bhagalpur!C25+Begusarai!C25+Banka!C25+Aurangabad!C25+Arwal!C25+Araria!C25</f>
        <v>0</v>
      </c>
      <c r="D25" s="87" t="s">
        <v>19</v>
      </c>
      <c r="E25" s="38">
        <f>+'West Champaran'!E25+Vaishali!E25+Supaul!E25+Siwan!E25+Sitamarhi!E25+Sheohar!E25+Sheikhpura!E25+Saran!E25+Samastipur!E25+Saharsa!E25+Rohtas!E25+Purnia!E25+'Patna (U)'!E25+'Patna (R)'!E25+Nawada!E25+Nalanda!E25+Muzafferpur!E25+Munger!E25+Madhubani!E25+Madhepura!E25+Lakhisarai!E25+Kishanganj!E25+Khagaria!E25+Katihar!E25+Kaimur!E25+Jehanabad!E25+Jamui!E25+Gopalganj!E25+Gaya!E25+'East Champaran'!E25+Darbhanga!E25+Buxar!E25+Bhojpur!E25+Bhagalpur!E25+Begusarai!E25+Banka!E25+Aurangabad!E25+Arwal!E25+Araria!E25</f>
        <v>0</v>
      </c>
      <c r="F25" s="183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5"/>
    </row>
    <row r="26" spans="1:17" ht="47.25">
      <c r="A26" s="5">
        <v>8</v>
      </c>
      <c r="B26" s="11" t="s">
        <v>74</v>
      </c>
      <c r="C26" s="37">
        <f>+'West Champaran'!C26+Vaishali!C26+Supaul!C26+Siwan!C26+Sitamarhi!C26+Sheohar!C26+Sheikhpura!C26+Saran!C26+Samastipur!C26+Saharsa!C26+Rohtas!C26+Purnia!C26+'Patna (U)'!C26+'Patna (R)'!C26+Nawada!C26+Nalanda!C26+Muzafferpur!C26+Munger!C26+Madhubani!C26+Madhepura!C26+Lakhisarai!C26+Kishanganj!C26+Khagaria!C26+Katihar!C26+Kaimur!C26+Jehanabad!C26+Jamui!C26+Gopalganj!C26+Gaya!C26+'East Champaran'!C26+Darbhanga!C26+Buxar!C26+Bhojpur!C26+Bhagalpur!C26+Begusarai!C26+Banka!C26+Aurangabad!C26+Arwal!C26+Araria!C26</f>
        <v>0</v>
      </c>
      <c r="D26" s="87" t="s">
        <v>19</v>
      </c>
      <c r="E26" s="38">
        <f>+'West Champaran'!E26+Vaishali!E26+Supaul!E26+Siwan!E26+Sitamarhi!E26+Sheohar!E26+Sheikhpura!E26+Saran!E26+Samastipur!E26+Saharsa!E26+Rohtas!E26+Purnia!E26+'Patna (U)'!E26+'Patna (R)'!E26+Nawada!E26+Nalanda!E26+Muzafferpur!E26+Munger!E26+Madhubani!E26+Madhepura!E26+Lakhisarai!E26+Kishanganj!E26+Khagaria!E26+Katihar!E26+Kaimur!E26+Jehanabad!E26+Jamui!E26+Gopalganj!E26+Gaya!E26+'East Champaran'!E26+Darbhanga!E26+Buxar!E26+Bhojpur!E26+Bhagalpur!E26+Begusarai!E26+Banka!E26+Aurangabad!E26+Arwal!E26+Araria!E26</f>
        <v>0</v>
      </c>
      <c r="F26" s="183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5"/>
    </row>
    <row r="27" spans="1:17" ht="31.5">
      <c r="A27" s="5">
        <v>9</v>
      </c>
      <c r="B27" s="11" t="s">
        <v>49</v>
      </c>
      <c r="C27" s="37">
        <f>+'West Champaran'!C27+Vaishali!C27+Supaul!C27+Siwan!C27+Sitamarhi!C27+Sheohar!C27+Sheikhpura!C27+Saran!C27+Samastipur!C27+Saharsa!C27+Rohtas!C27+Purnia!C27+'Patna (U)'!C27+'Patna (R)'!C27+Nawada!C27+Nalanda!C27+Muzafferpur!C27+Munger!C27+Madhubani!C27+Madhepura!C27+Lakhisarai!C27+Kishanganj!C27+Khagaria!C27+Katihar!C27+Kaimur!C27+Jehanabad!C27+Jamui!C27+Gopalganj!C27+Gaya!C27+'East Champaran'!C27+Darbhanga!C27+Buxar!C27+Bhojpur!C27+Bhagalpur!C27+Begusarai!C27+Banka!C27+Aurangabad!C27+Arwal!C27+Araria!C27</f>
        <v>0</v>
      </c>
      <c r="D27" s="87" t="s">
        <v>19</v>
      </c>
      <c r="E27" s="38">
        <f>+'West Champaran'!E27+Vaishali!E27+Supaul!E27+Siwan!E27+Sitamarhi!E27+Sheohar!E27+Sheikhpura!E27+Saran!E27+Samastipur!E27+Saharsa!E27+Rohtas!E27+Purnia!E27+'Patna (U)'!E27+'Patna (R)'!E27+Nawada!E27+Nalanda!E27+Muzafferpur!E27+Munger!E27+Madhubani!E27+Madhepura!E27+Lakhisarai!E27+Kishanganj!E27+Khagaria!E27+Katihar!E27+Kaimur!E27+Jehanabad!E27+Jamui!E27+Gopalganj!E27+Gaya!E27+'East Champaran'!E27+Darbhanga!E27+Buxar!E27+Bhojpur!E27+Bhagalpur!E27+Begusarai!E27+Banka!E27+Aurangabad!E27+Arwal!E27+Araria!E27</f>
        <v>0</v>
      </c>
      <c r="F27" s="183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5"/>
    </row>
    <row r="28" spans="1:17" ht="47.25">
      <c r="A28" s="5">
        <v>10</v>
      </c>
      <c r="B28" s="11" t="s">
        <v>51</v>
      </c>
      <c r="C28" s="37">
        <f>'West Champaran'!C28+Vaishali!C28+Supaul!C28+Siwan!C27+Sitamarhi!C28+Sheohar!C28+Sheikhpura!C28+Saran!C28+Samastipur!C28+Saharsa!C28+Rohtas!C28+Purnia!C28+'Patna (U)'!C28+'Patna (R)'!C28+Nawada!C28+Nalanda!E28+Muzafferpur!C28+Munger!C27+Madhubani!C28+Madhepura!C28+Lakhisarai!C28+Kishanganj!C28+Khagaria!C28+Katihar!C28+Kaimur!C28+Jehanabad!C28+Jamui!C28+Gopalganj!C28+Gaya!C28+'East Champaran'!C28+Darbhanga!C28+Buxar!C28+Bhojpur!C28+Bhagalpur!C28+Begusarai!C28+Banka!C28+Aurangabad!C28+Arwal!C28+Araria!C28</f>
        <v>0</v>
      </c>
      <c r="D28" s="87" t="s">
        <v>19</v>
      </c>
      <c r="E28" s="38">
        <f>+'West Champaran'!E28+Vaishali!E28+Supaul!E28+Siwan!E28+Sitamarhi!E28+Sheohar!E28+Sheikhpura!E28+Saran!E28+Samastipur!E28+Saharsa!E28+Rohtas!E28+Purnia!E28+'Patna (U)'!E28+'Patna (R)'!E28+Nawada!E28+Nalanda!E28+Muzafferpur!E28+Munger!E28+Madhubani!E28+Madhepura!E28+Lakhisarai!E28+Kishanganj!E28+Khagaria!E28+Katihar!E28+Kaimur!E28+Jehanabad!E28+Jamui!E28+Gopalganj!E28+Gaya!E28+'East Champaran'!E28+Darbhanga!E28+Buxar!E28+Bhojpur!E28+Bhagalpur!E28+Begusarai!E28+Banka!E28+Aurangabad!E28+Arwal!E28+Araria!E28</f>
        <v>97.32</v>
      </c>
      <c r="F28" s="183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5"/>
    </row>
    <row r="29" spans="1:17" ht="31.5">
      <c r="A29" s="5">
        <v>11</v>
      </c>
      <c r="B29" s="11" t="s">
        <v>52</v>
      </c>
      <c r="C29" s="37">
        <f>'West Champaran'!C29+Vaishali!C29+Supaul!C29+Siwan!C28+Sitamarhi!C29+Sheohar!C29+Sheikhpura!C29+Saran!C29+Samastipur!C29+Saharsa!C29+Rohtas!C29+Purnia!C29+'Patna (U)'!C29+'Patna (R)'!C29+Nawada!C29+Nalanda!E29+Muzafferpur!C29+Munger!C28+Madhubani!C29+Madhepura!C29+Lakhisarai!C29+Kishanganj!C29+Khagaria!C29+Katihar!C29+Kaimur!C29+Jehanabad!C29+Jamui!C29+Gopalganj!C29+Gaya!C29+'East Champaran'!C29+Darbhanga!C29+Buxar!C29+Bhojpur!C29+Bhagalpur!C29+Begusarai!C29+Banka!C29+Aurangabad!C29+Arwal!C29+Araria!C29</f>
        <v>0</v>
      </c>
      <c r="D29" s="87" t="s">
        <v>19</v>
      </c>
      <c r="E29" s="38">
        <f>+'West Champaran'!E29+Vaishali!E29+Supaul!E29+Siwan!E29+Sitamarhi!E29+Sheohar!E30+Sheikhpura!E29+Saran!E29+Samastipur!E29+Saharsa!E29+Rohtas!E29+Purnia!E29+'Patna (U)'!E29+'Patna (R)'!E29+Nawada!E29+Nalanda!E29+Muzafferpur!E29+Munger!E29+Madhubani!E29+Madhepura!E29+Lakhisarai!E29+Kishanganj!E29+Khagaria!E29+Katihar!E29+Kaimur!E29+Jehanabad!E29+Jamui!E29+Gopalganj!E29+Gaya!E29+'East Champaran'!E29+Darbhanga!E29+Buxar!E29+Bhojpur!E29+Bhagalpur!E29+Begusarai!E29+Banka!E29+Aurangabad!E29+Arwal!E29+Araria!E29</f>
        <v>0</v>
      </c>
      <c r="F29" s="183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5"/>
    </row>
    <row r="30" spans="1:17" ht="31.5">
      <c r="A30" s="5">
        <v>12</v>
      </c>
      <c r="B30" s="11" t="s">
        <v>76</v>
      </c>
      <c r="C30" s="37">
        <v>0</v>
      </c>
      <c r="D30" s="87" t="s">
        <v>19</v>
      </c>
      <c r="E30" s="38">
        <f>+'West Champaran'!E30+Vaishali!E30+Supaul!E30+Siwan!E30+Sitamarhi!E30+Sheohar!E31+Sheikhpura!E30+Saran!E30+Samastipur!E30+Saharsa!E30+Rohtas!E30+Purnia!E30+'Patna (U)'!E30+'Patna (R)'!E30+Nawada!E30+Nalanda!E30+Muzafferpur!E30+Munger!E30+Madhubani!E30+Madhepura!E30+Lakhisarai!E30+Kishanganj!E30+Khagaria!E30+Katihar!E30+Kaimur!E30+Jehanabad!E30+Jamui!E30+Gopalganj!E30+Gaya!E30+'East Champaran'!E30+Darbhanga!E30+Buxar!E30+Bhojpur!E30+Bhagalpur!E30+Begusarai!E30+Banka!E30+Aurangabad!E30+Arwal!E30+Araria!E30</f>
        <v>0</v>
      </c>
      <c r="F30" s="183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5"/>
    </row>
    <row r="31" spans="1:17" ht="31.5">
      <c r="A31" s="5">
        <v>13</v>
      </c>
      <c r="B31" s="11" t="s">
        <v>118</v>
      </c>
      <c r="C31" s="37">
        <f>+'West Champaran'!C31+Vaishali!C31+Supaul!C31+Siwan!C31+Sitamarhi!C31+Sheohar!C32+Sheikhpura!C31+Saran!C31+Samastipur!C31+Saharsa!C31+Rohtas!C31+Purnia!C31+'Patna (U)'!C31+'Patna (R)'!C31+Nawada!C31+Nalanda!C31+Muzafferpur!C31+Munger!C31+Madhubani!C31+Madhepura!C31+Lakhisarai!C31+Kishanganj!C31+Khagaria!C31+Katihar!C31+Kaimur!C31+Jehanabad!C31+Jamui!C31+Gopalganj!C31+Gaya!C31+'East Champaran'!C31+Darbhanga!C31+Buxar!C31+Bhojpur!C31+Bhagalpur!C31+Begusarai!C31+Banka!C31+Aurangabad!C31+Arwal!C31+Araria!C31</f>
        <v>0</v>
      </c>
      <c r="D31" s="87" t="s">
        <v>19</v>
      </c>
      <c r="E31" s="38">
        <f>+'West Champaran'!E31+Vaishali!E31+Supaul!E31+Siwan!E31+Sitamarhi!E31+Sheohar!E32+Sheikhpura!E31+Saran!E31+Samastipur!E31+Saharsa!E31+Rohtas!E31+Purnia!E31+'Patna (U)'!E31+'Patna (R)'!E31+Nawada!E31+Nalanda!E31+Muzafferpur!E31+Munger!E31+Madhubani!E31+Madhepura!E31+Lakhisarai!E31+Kishanganj!E31+Khagaria!E31+Katihar!E31+Kaimur!E31+Jehanabad!E31+Jamui!E31+Gopalganj!E31+Gaya!E31+'East Champaran'!E31+Darbhanga!E31+Buxar!E31+Bhojpur!E31+Bhagalpur!E31+Begusarai!E31+Banka!E31+Aurangabad!E31+Arwal!E31+Araria!E31</f>
        <v>0</v>
      </c>
      <c r="F31" s="183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5"/>
    </row>
    <row r="32" spans="1:17" ht="31.5">
      <c r="A32" s="5">
        <v>14</v>
      </c>
      <c r="B32" s="11" t="s">
        <v>119</v>
      </c>
      <c r="C32" s="37">
        <f>+'West Champaran'!C32+Vaishali!C32+Supaul!C32+Siwan!C32+Sitamarhi!C32+Sheohar!C33+Sheikhpura!C32+Saran!C32+Samastipur!C32+Saharsa!C32+Rohtas!C32+Purnia!C32+'Patna (U)'!C32+'Patna (R)'!C32+Nawada!C32+Nalanda!C32+Muzafferpur!C32+Munger!C32+Madhubani!C32+Madhepura!C32+Lakhisarai!C32+Kishanganj!C32+Khagaria!C32+Katihar!C32+Kaimur!C32+Jehanabad!C32+Jamui!C32+Gopalganj!C32+Gaya!C32+'East Champaran'!C32+Darbhanga!C32+Buxar!C32+Bhojpur!C32+Bhagalpur!C32+Begusarai!C32+Banka!C32+Aurangabad!C32+Arwal!C32+Araria!C32</f>
        <v>0</v>
      </c>
      <c r="D32" s="87" t="s">
        <v>19</v>
      </c>
      <c r="E32" s="38">
        <f>+'West Champaran'!E32+Vaishali!E32+Supaul!E32+Siwan!E32+Sitamarhi!E32+Sheohar!E33+Sheikhpura!E32+Saran!E32+Samastipur!E32+Saharsa!E32+Rohtas!E32+Purnia!E32+'Patna (U)'!E32+'Patna (R)'!E32+Nawada!E32+Nalanda!E32+Muzafferpur!E32+Munger!E32+Madhubani!E32+Madhepura!E32+Lakhisarai!E32+Kishanganj!E32+Khagaria!E32+Katihar!E32+Kaimur!E32+Jehanabad!E32+Jamui!E32+Gopalganj!E32+Gaya!E32+'East Champaran'!E32+Darbhanga!E32+Buxar!E32+Bhojpur!E32+Bhagalpur!E32+Begusarai!E32+Banka!E32+Aurangabad!E32+Arwal!E32+Araria!E32</f>
        <v>0</v>
      </c>
      <c r="F32" s="183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5"/>
    </row>
    <row r="33" spans="1:19" ht="19.5" customHeight="1">
      <c r="A33" s="5">
        <v>15</v>
      </c>
      <c r="B33" s="11" t="s">
        <v>55</v>
      </c>
      <c r="C33" s="37">
        <v>0</v>
      </c>
      <c r="D33" s="87" t="s">
        <v>72</v>
      </c>
      <c r="E33" s="38">
        <f>+'West Champaran'!E33+Vaishali!E33+Supaul!E33+Siwan!E33+Sitamarhi!E33+Sheohar!E35+Sheikhpura!E33+Saran!E33+Samastipur!E33+Saharsa!E33+Rohtas!E33+Purnia!E33+'Patna (U)'!E33+'Patna (R)'!E33+Nawada!E33+Nalanda!E33+Muzafferpur!E33+Munger!E33+Madhubani!E33+Madhepura!E33+Lakhisarai!E33+Kishanganj!E33+Khagaria!E33+Katihar!E33+Kaimur!E33+Jehanabad!E33+Jamui!E33+Gopalganj!E33+Gaya!E33+'East Champaran'!E33+Darbhanga!E33+Buxar!E33+Bhojpur!E33+Bhagalpur!E33+Begusarai!E33+Banka!E33+Aurangabad!E33+Arwal!E33+Araria!E33</f>
        <v>307.54000000000002</v>
      </c>
      <c r="F33" s="186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8"/>
    </row>
    <row r="34" spans="1:19" ht="19.5" customHeight="1">
      <c r="A34" s="5"/>
      <c r="B34" s="6" t="s">
        <v>114</v>
      </c>
      <c r="C34" s="92">
        <f>SUM(C24:C33)</f>
        <v>0</v>
      </c>
      <c r="D34" s="87"/>
      <c r="E34" s="94">
        <f>SUM(E24:E33)</f>
        <v>404.86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</row>
    <row r="35" spans="1:19" ht="15.75">
      <c r="A35" s="144" t="s">
        <v>17</v>
      </c>
      <c r="B35" s="144"/>
      <c r="C35" s="92">
        <f>+C34+C23</f>
        <v>0</v>
      </c>
      <c r="D35" s="95"/>
      <c r="E35" s="94">
        <f>+E34+E23+E19+E14</f>
        <v>44148.901079999996</v>
      </c>
      <c r="F35" s="4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6" spans="1:19">
      <c r="D36" s="43">
        <f>E35-E33</f>
        <v>43841.361079999995</v>
      </c>
    </row>
    <row r="38" spans="1:19" ht="15.75" thickBot="1">
      <c r="A38" s="145"/>
      <c r="B38" s="145"/>
      <c r="C38" s="145"/>
      <c r="D38" s="146"/>
      <c r="E38" s="146"/>
      <c r="F38" s="146"/>
      <c r="G38" s="146"/>
      <c r="H38" s="146"/>
      <c r="I38" s="146"/>
      <c r="J38" s="147"/>
      <c r="K38" s="147"/>
      <c r="L38" s="147"/>
      <c r="M38" s="147"/>
      <c r="N38" s="147"/>
      <c r="O38" s="147"/>
      <c r="P38" s="147"/>
      <c r="Q38" s="14"/>
    </row>
    <row r="39" spans="1:19" ht="19.5" thickBot="1">
      <c r="A39" s="148" t="s">
        <v>2</v>
      </c>
      <c r="B39" s="149"/>
      <c r="C39" s="150"/>
      <c r="D39" s="146"/>
      <c r="E39" s="146"/>
      <c r="F39" s="146"/>
      <c r="G39" s="146"/>
      <c r="H39" s="146"/>
      <c r="I39" s="146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18.75">
      <c r="A40" s="154" t="s">
        <v>19</v>
      </c>
      <c r="B40" s="155"/>
      <c r="C40" s="156"/>
      <c r="D40" s="146"/>
      <c r="E40" s="146"/>
      <c r="F40" s="146"/>
      <c r="G40" s="146"/>
      <c r="H40" s="146"/>
      <c r="I40" s="146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18.75">
      <c r="A41" s="160" t="s">
        <v>18</v>
      </c>
      <c r="B41" s="161"/>
      <c r="C41" s="162"/>
      <c r="D41" s="146"/>
      <c r="E41" s="146"/>
      <c r="F41" s="146"/>
      <c r="G41" s="146"/>
      <c r="H41" s="146"/>
      <c r="I41" s="146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18.75">
      <c r="A42" s="160"/>
      <c r="B42" s="161"/>
      <c r="C42" s="162"/>
      <c r="D42" s="146"/>
      <c r="E42" s="146"/>
      <c r="F42" s="146"/>
      <c r="G42" s="146"/>
      <c r="H42" s="146"/>
      <c r="I42" s="146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18.75">
      <c r="A43" s="160"/>
      <c r="B43" s="161"/>
      <c r="C43" s="162"/>
      <c r="D43" s="146"/>
      <c r="E43" s="146"/>
      <c r="F43" s="146"/>
      <c r="G43" s="146"/>
      <c r="H43" s="146"/>
      <c r="I43" s="146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18.75">
      <c r="A44" s="160"/>
      <c r="B44" s="161"/>
      <c r="C44" s="162"/>
      <c r="D44" s="146"/>
      <c r="E44" s="146"/>
      <c r="F44" s="146"/>
      <c r="G44" s="146"/>
      <c r="H44" s="146"/>
      <c r="I44" s="146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19.5" thickBot="1">
      <c r="A45" s="160"/>
      <c r="B45" s="161"/>
      <c r="C45" s="162"/>
      <c r="D45" s="146"/>
      <c r="E45" s="146"/>
      <c r="F45" s="146"/>
      <c r="G45" s="146"/>
      <c r="H45" s="146"/>
      <c r="I45" s="146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19.5" thickBot="1">
      <c r="A46" s="160"/>
      <c r="B46" s="161"/>
      <c r="C46" s="162"/>
      <c r="D46" s="146"/>
      <c r="E46" s="146"/>
      <c r="F46" s="146"/>
      <c r="G46" s="146"/>
      <c r="H46" s="146"/>
      <c r="I46" s="146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19.5" thickBot="1">
      <c r="A47" s="160"/>
      <c r="B47" s="161"/>
      <c r="C47" s="162"/>
      <c r="D47" s="146"/>
      <c r="E47" s="146"/>
      <c r="F47" s="146"/>
      <c r="G47" s="146"/>
      <c r="H47" s="146"/>
      <c r="I47" s="146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19.5" thickBot="1">
      <c r="A48" s="163"/>
      <c r="B48" s="164"/>
      <c r="C48" s="165"/>
      <c r="D48" s="146"/>
      <c r="E48" s="146"/>
      <c r="F48" s="146"/>
      <c r="G48" s="146"/>
      <c r="H48" s="146"/>
      <c r="I48" s="146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9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F7:Q13"/>
    <mergeCell ref="F16:Q18"/>
    <mergeCell ref="F20:Q22"/>
    <mergeCell ref="F24:Q33"/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</mergeCells>
  <printOptions horizontalCentered="1"/>
  <pageMargins left="0.39370078740157483" right="0.15748031496062992" top="0.43307086614173229" bottom="0.39370078740157483" header="0.23622047244094491" footer="0.15748031496062992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S48"/>
  <sheetViews>
    <sheetView view="pageBreakPreview" zoomScale="85" zoomScaleSheetLayoutView="85" workbookViewId="0">
      <pane xSplit="2" ySplit="5" topLeftCell="C12" activePane="bottomRight" state="frozen"/>
      <selection activeCell="D39" sqref="D39:I49"/>
      <selection pane="topRight" activeCell="D39" sqref="D39:I49"/>
      <selection pane="bottomLeft" activeCell="D39" sqref="D39:I49"/>
      <selection pane="bottomRight" activeCell="E22" sqref="E22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69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26" t="s">
        <v>130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0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19">
        <v>4.29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4.29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26" t="s">
        <v>131</v>
      </c>
      <c r="C17" s="5">
        <v>0</v>
      </c>
      <c r="D17" s="5" t="s">
        <v>19</v>
      </c>
      <c r="E17" s="119">
        <v>29.94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 t="s">
        <v>107</v>
      </c>
      <c r="G18" s="17" t="s">
        <v>107</v>
      </c>
      <c r="H18" s="17" t="s">
        <v>107</v>
      </c>
      <c r="I18" s="17" t="s">
        <v>115</v>
      </c>
      <c r="J18" s="17" t="s">
        <v>115</v>
      </c>
      <c r="K18" s="17" t="s">
        <v>115</v>
      </c>
      <c r="L18" s="17" t="s">
        <v>115</v>
      </c>
      <c r="M18" s="17" t="s">
        <v>116</v>
      </c>
      <c r="N18" s="17" t="s">
        <v>116</v>
      </c>
      <c r="O18" s="17" t="s">
        <v>116</v>
      </c>
      <c r="P18" s="17" t="s">
        <v>116</v>
      </c>
      <c r="Q18" s="17" t="s">
        <v>113</v>
      </c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29.94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19">
        <v>2233.25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19">
        <v>1195.46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3428.71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>
        <v>0</v>
      </c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>
        <v>0</v>
      </c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15">
        <v>9.6999999999999993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0" t="s">
        <v>114</v>
      </c>
      <c r="C34" s="33">
        <f>SUM(C24:C33)</f>
        <v>0</v>
      </c>
      <c r="D34" s="5"/>
      <c r="E34" s="96">
        <f>SUM(E24:E33)</f>
        <v>9.6999999999999993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 customHeight="1">
      <c r="A35" s="144" t="s">
        <v>17</v>
      </c>
      <c r="B35" s="144"/>
      <c r="C35" s="33">
        <v>0</v>
      </c>
      <c r="D35" s="121">
        <f>E35-E33</f>
        <v>3462.94</v>
      </c>
      <c r="E35" s="21">
        <f>+E34+E23+E19+E14</f>
        <v>3472.64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6" spans="1:19">
      <c r="D36" s="137"/>
    </row>
    <row r="38" spans="1:19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23.2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ageMargins left="0.75" right="0.27559055118110237" top="0.31496062992125984" bottom="0.23622047244094491" header="0.23622047244094491" footer="0.15748031496062992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S48"/>
  <sheetViews>
    <sheetView view="pageBreakPreview" zoomScale="85" zoomScaleSheetLayoutView="85" workbookViewId="0">
      <pane xSplit="2" ySplit="5" topLeftCell="C12" activePane="bottomRight" state="frozen"/>
      <selection activeCell="D36" sqref="D36"/>
      <selection pane="topRight" activeCell="D36" sqref="D36"/>
      <selection pane="bottomLeft" activeCell="D36" sqref="D36"/>
      <selection pane="bottomRight" activeCell="E21" sqref="E2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106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26" t="s">
        <v>130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19">
        <v>376.3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19">
        <v>1761.71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2138.0100000000002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26" t="s">
        <v>131</v>
      </c>
      <c r="C17" s="5">
        <v>0</v>
      </c>
      <c r="D17" s="5" t="s">
        <v>19</v>
      </c>
      <c r="E17" s="119">
        <v>1.55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>
        <v>0</v>
      </c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1.55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19">
        <v>1067.04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19">
        <v>944.68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2011.7199999999998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>
        <v>0</v>
      </c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>
        <v>0</v>
      </c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>
        <v>0</v>
      </c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>
        <v>0</v>
      </c>
      <c r="D33" s="5" t="s">
        <v>72</v>
      </c>
      <c r="E33" s="15">
        <v>17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0" t="s">
        <v>114</v>
      </c>
      <c r="C34" s="33">
        <f>SUM(C24:C33)</f>
        <v>0</v>
      </c>
      <c r="D34" s="5"/>
      <c r="E34" s="96">
        <f>SUM(E24:E33)</f>
        <v>17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3">
        <f>C14+C23+C19+C24+C25+C26+C27+C28+C29+C30</f>
        <v>0</v>
      </c>
      <c r="D35" s="121">
        <f>E35-E33</f>
        <v>4151.28</v>
      </c>
      <c r="E35" s="21">
        <f>+E34+E23+E19+E14</f>
        <v>4168.28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23.2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ageMargins left="0.17" right="0.17" top="0.48" bottom="0.3" header="0.3" footer="0.17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S48"/>
  <sheetViews>
    <sheetView view="pageBreakPreview" zoomScale="85" zoomScaleSheetLayoutView="85" workbookViewId="0">
      <pane xSplit="2" ySplit="5" topLeftCell="C12" activePane="bottomRight" state="frozen"/>
      <selection activeCell="D36" sqref="D36"/>
      <selection pane="topRight" activeCell="D36" sqref="D36"/>
      <selection pane="bottomLeft" activeCell="D36" sqref="D36"/>
      <selection pane="bottomRight" activeCell="E21" sqref="E2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94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26" t="s">
        <v>130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19">
        <v>13.91</v>
      </c>
      <c r="F9" s="17" t="s">
        <v>107</v>
      </c>
      <c r="G9" s="17" t="s">
        <v>107</v>
      </c>
      <c r="H9" s="17" t="s">
        <v>107</v>
      </c>
      <c r="I9" s="17" t="s">
        <v>115</v>
      </c>
      <c r="J9" s="17" t="s">
        <v>115</v>
      </c>
      <c r="K9" s="17" t="s">
        <v>115</v>
      </c>
      <c r="L9" s="17" t="s">
        <v>115</v>
      </c>
      <c r="M9" s="17" t="s">
        <v>116</v>
      </c>
      <c r="N9" s="17" t="s">
        <v>116</v>
      </c>
      <c r="O9" s="17" t="s">
        <v>116</v>
      </c>
      <c r="P9" s="17" t="s">
        <v>116</v>
      </c>
      <c r="Q9" s="17" t="s">
        <v>113</v>
      </c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19">
        <v>6.9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4">
        <f>SUM(E7:E13)</f>
        <v>20.810000000000002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26" t="s">
        <v>131</v>
      </c>
      <c r="C17" s="5"/>
      <c r="D17" s="5" t="s">
        <v>19</v>
      </c>
      <c r="E17" s="119">
        <v>10.29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10.29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19">
        <v>13.12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19">
        <v>143.94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157.06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8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15">
        <v>6.78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0" t="s">
        <v>114</v>
      </c>
      <c r="C34" s="33">
        <f>SUM(C24:C33)</f>
        <v>0</v>
      </c>
      <c r="D34" s="5"/>
      <c r="E34" s="96">
        <f>SUM(E24:E33)</f>
        <v>6.78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</row>
    <row r="35" spans="1:19" ht="15.75">
      <c r="A35" s="144" t="s">
        <v>17</v>
      </c>
      <c r="B35" s="144"/>
      <c r="C35" s="33">
        <f>C14+C23+C19+C24+C25+C26+C27+C28+C29+C30</f>
        <v>0</v>
      </c>
      <c r="D35" s="121">
        <f>E35-E33</f>
        <v>188.16</v>
      </c>
      <c r="E35" s="21">
        <f>+E34+E23+E19+E14</f>
        <v>194.94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23.2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  <pageSetup paperSize="9" scale="6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S74"/>
  <sheetViews>
    <sheetView view="pageBreakPreview" zoomScale="85" zoomScaleSheetLayoutView="85" workbookViewId="0">
      <pane xSplit="2" ySplit="5" topLeftCell="C12" activePane="bottomRight" state="frozen"/>
      <selection activeCell="E34" sqref="E34"/>
      <selection pane="topRight" activeCell="E34" sqref="E34"/>
      <selection pane="bottomLeft" activeCell="E34" sqref="E34"/>
      <selection pane="bottomRight" activeCell="E21" sqref="E2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105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26" t="s">
        <v>130</v>
      </c>
      <c r="C7" s="5">
        <v>0</v>
      </c>
      <c r="D7" s="5" t="s">
        <v>19</v>
      </c>
      <c r="E7" s="119">
        <v>130.62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19">
        <v>28.65</v>
      </c>
      <c r="F9" s="17" t="s">
        <v>107</v>
      </c>
      <c r="G9" s="17" t="s">
        <v>107</v>
      </c>
      <c r="H9" s="17" t="s">
        <v>107</v>
      </c>
      <c r="I9" s="17" t="s">
        <v>115</v>
      </c>
      <c r="J9" s="17" t="s">
        <v>115</v>
      </c>
      <c r="K9" s="17" t="s">
        <v>115</v>
      </c>
      <c r="L9" s="17" t="s">
        <v>115</v>
      </c>
      <c r="M9" s="17" t="s">
        <v>116</v>
      </c>
      <c r="N9" s="17" t="s">
        <v>116</v>
      </c>
      <c r="O9" s="17" t="s">
        <v>116</v>
      </c>
      <c r="P9" s="17" t="s">
        <v>116</v>
      </c>
      <c r="Q9" s="17" t="s">
        <v>113</v>
      </c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19">
        <v>37.33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0"/>
      <c r="N12" s="10"/>
      <c r="O12" s="10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196.60000000000002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0"/>
      <c r="N16" s="10"/>
      <c r="O16" s="10"/>
      <c r="P16" s="17"/>
      <c r="Q16" s="17"/>
    </row>
    <row r="17" spans="1:17" ht="31.5">
      <c r="A17" s="8"/>
      <c r="B17" s="26" t="s">
        <v>131</v>
      </c>
      <c r="C17" s="5">
        <v>0</v>
      </c>
      <c r="D17" s="5" t="s">
        <v>19</v>
      </c>
      <c r="E17" s="119">
        <v>377.08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>
        <v>0</v>
      </c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0"/>
      <c r="N18" s="10"/>
      <c r="O18" s="10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377.08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19">
        <v>519.49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19">
        <v>125.2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644.69000000000005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15">
        <v>0</v>
      </c>
      <c r="F24" s="17"/>
      <c r="G24" s="17"/>
      <c r="H24" s="17"/>
      <c r="I24" s="41"/>
      <c r="J24" s="41"/>
      <c r="K24" s="41"/>
      <c r="L24" s="41"/>
      <c r="M24" s="41"/>
      <c r="N24" s="41"/>
      <c r="O24" s="41"/>
      <c r="P24" s="41"/>
      <c r="Q24" s="41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>
        <v>0</v>
      </c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0"/>
      <c r="N27" s="10"/>
      <c r="O27" s="10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31.5">
      <c r="A33" s="5">
        <v>15</v>
      </c>
      <c r="B33" s="11" t="s">
        <v>55</v>
      </c>
      <c r="C33" s="5">
        <v>0</v>
      </c>
      <c r="D33" s="5" t="s">
        <v>19</v>
      </c>
      <c r="E33" s="15">
        <v>0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0" t="s">
        <v>114</v>
      </c>
      <c r="C34" s="33">
        <f>SUM(C24:C33)</f>
        <v>0</v>
      </c>
      <c r="D34" s="5"/>
      <c r="E34" s="96">
        <f>SUM(E24:E33)</f>
        <v>0</v>
      </c>
      <c r="F34" s="17"/>
      <c r="G34" s="17"/>
      <c r="H34" s="17"/>
      <c r="I34" s="17"/>
      <c r="J34" s="17"/>
      <c r="K34" s="17"/>
      <c r="L34" s="17"/>
      <c r="M34" s="10"/>
      <c r="N34" s="10"/>
      <c r="O34" s="10"/>
      <c r="P34" s="17"/>
      <c r="Q34" s="17"/>
    </row>
    <row r="35" spans="1:19" ht="15.75">
      <c r="A35" s="144" t="s">
        <v>17</v>
      </c>
      <c r="B35" s="144"/>
      <c r="C35" s="33">
        <f>C14+C23+C19+C24+C25+C26+C27+C28+C29+C30</f>
        <v>0</v>
      </c>
      <c r="D35" s="121">
        <f>E35-E33</f>
        <v>1218.3699999999999</v>
      </c>
      <c r="E35" s="21">
        <f>+E34+E23+E19+E14</f>
        <v>1218.3699999999999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23.2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  <row r="74" ht="108.75" customHeight="1"/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  <pageSetup paperSize="9" scale="58" orientation="landscape" r:id="rId1"/>
  <rowBreaks count="3" manualBreakCount="3">
    <brk id="35" max="16383" man="1"/>
    <brk id="51" max="16383" man="1"/>
    <brk id="60" max="1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T48"/>
  <sheetViews>
    <sheetView view="pageBreakPreview" zoomScale="85" zoomScaleSheetLayoutView="85" workbookViewId="0">
      <pane xSplit="2" ySplit="5" topLeftCell="C12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E21" sqref="E2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16384" width="9.140625" style="1"/>
  </cols>
  <sheetData>
    <row r="1" spans="1:17" ht="26.25" customHeight="1">
      <c r="A1" s="166" t="s">
        <v>135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4"/>
    </row>
    <row r="2" spans="1:17" ht="18.75" customHeight="1">
      <c r="A2" s="195" t="s">
        <v>68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7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98" t="s">
        <v>0</v>
      </c>
      <c r="B4" s="198" t="s">
        <v>1</v>
      </c>
      <c r="C4" s="198" t="s">
        <v>16</v>
      </c>
      <c r="D4" s="198" t="s">
        <v>2</v>
      </c>
      <c r="E4" s="198" t="s">
        <v>3</v>
      </c>
      <c r="F4" s="171" t="s">
        <v>136</v>
      </c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</row>
    <row r="5" spans="1:17">
      <c r="A5" s="198"/>
      <c r="B5" s="198"/>
      <c r="C5" s="198"/>
      <c r="D5" s="198"/>
      <c r="E5" s="198"/>
      <c r="F5" s="61" t="s">
        <v>4</v>
      </c>
      <c r="G5" s="61" t="s">
        <v>5</v>
      </c>
      <c r="H5" s="61" t="s">
        <v>6</v>
      </c>
      <c r="I5" s="61" t="s">
        <v>7</v>
      </c>
      <c r="J5" s="61" t="s">
        <v>8</v>
      </c>
      <c r="K5" s="61" t="s">
        <v>9</v>
      </c>
      <c r="L5" s="61" t="s">
        <v>10</v>
      </c>
      <c r="M5" s="61" t="s">
        <v>11</v>
      </c>
      <c r="N5" s="61" t="s">
        <v>12</v>
      </c>
      <c r="O5" s="61" t="s">
        <v>13</v>
      </c>
      <c r="P5" s="61" t="s">
        <v>14</v>
      </c>
      <c r="Q5" s="61" t="s">
        <v>15</v>
      </c>
    </row>
    <row r="6" spans="1:17" ht="15.75">
      <c r="A6" s="62">
        <v>1</v>
      </c>
      <c r="B6" s="63" t="s">
        <v>30</v>
      </c>
      <c r="C6" s="64"/>
      <c r="D6" s="64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7" s="9" customFormat="1" ht="31.5">
      <c r="A7" s="62"/>
      <c r="B7" s="26" t="s">
        <v>130</v>
      </c>
      <c r="C7" s="64">
        <v>0</v>
      </c>
      <c r="D7" s="62" t="s">
        <v>19</v>
      </c>
      <c r="E7" s="25">
        <v>0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</row>
    <row r="8" spans="1:17" s="9" customFormat="1" ht="31.5">
      <c r="A8" s="62"/>
      <c r="B8" s="26" t="s">
        <v>32</v>
      </c>
      <c r="C8" s="64">
        <v>0</v>
      </c>
      <c r="D8" s="62" t="s">
        <v>19</v>
      </c>
      <c r="E8" s="25">
        <v>0</v>
      </c>
      <c r="F8" s="65"/>
      <c r="G8" s="65"/>
      <c r="H8" s="65"/>
      <c r="I8" s="65"/>
      <c r="J8" s="65"/>
      <c r="K8" s="65"/>
      <c r="L8" s="65"/>
      <c r="M8" s="66"/>
      <c r="N8" s="66"/>
      <c r="O8" s="66"/>
      <c r="P8" s="65"/>
      <c r="Q8" s="65"/>
    </row>
    <row r="9" spans="1:17" s="9" customFormat="1" ht="63">
      <c r="A9" s="62"/>
      <c r="B9" s="26" t="s">
        <v>91</v>
      </c>
      <c r="C9" s="64">
        <v>0</v>
      </c>
      <c r="D9" s="62" t="s">
        <v>19</v>
      </c>
      <c r="E9" s="25">
        <v>0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</row>
    <row r="10" spans="1:17" s="9" customFormat="1" ht="31.5">
      <c r="A10" s="62"/>
      <c r="B10" s="26" t="s">
        <v>34</v>
      </c>
      <c r="C10" s="64">
        <v>0</v>
      </c>
      <c r="D10" s="62" t="s">
        <v>19</v>
      </c>
      <c r="E10" s="25">
        <v>0</v>
      </c>
      <c r="F10" s="65"/>
      <c r="G10" s="65"/>
      <c r="H10" s="65"/>
      <c r="I10" s="65"/>
      <c r="J10" s="65"/>
      <c r="K10" s="65"/>
      <c r="L10" s="65"/>
      <c r="M10" s="66"/>
      <c r="N10" s="66"/>
      <c r="O10" s="66"/>
      <c r="P10" s="65"/>
      <c r="Q10" s="65"/>
    </row>
    <row r="11" spans="1:17" s="9" customFormat="1" ht="31.5">
      <c r="A11" s="62"/>
      <c r="B11" s="26" t="s">
        <v>54</v>
      </c>
      <c r="C11" s="64">
        <v>0</v>
      </c>
      <c r="D11" s="62" t="s">
        <v>19</v>
      </c>
      <c r="E11" s="25">
        <v>0</v>
      </c>
      <c r="F11" s="66"/>
      <c r="G11" s="65"/>
      <c r="H11" s="65"/>
      <c r="I11" s="67"/>
      <c r="J11" s="67"/>
      <c r="K11" s="68"/>
      <c r="L11" s="67"/>
      <c r="M11" s="61"/>
      <c r="N11" s="61"/>
      <c r="O11" s="65"/>
      <c r="P11" s="65"/>
      <c r="Q11" s="65"/>
    </row>
    <row r="12" spans="1:17" s="9" customFormat="1" ht="31.5">
      <c r="A12" s="62"/>
      <c r="B12" s="8" t="s">
        <v>112</v>
      </c>
      <c r="C12" s="64">
        <v>0</v>
      </c>
      <c r="D12" s="62" t="s">
        <v>19</v>
      </c>
      <c r="E12" s="25">
        <v>0</v>
      </c>
      <c r="F12" s="66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</row>
    <row r="13" spans="1:17" s="9" customFormat="1" ht="31.5">
      <c r="A13" s="62"/>
      <c r="B13" s="8" t="s">
        <v>111</v>
      </c>
      <c r="C13" s="64">
        <v>0</v>
      </c>
      <c r="D13" s="62" t="s">
        <v>19</v>
      </c>
      <c r="E13" s="25">
        <v>0</v>
      </c>
      <c r="F13" s="66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</row>
    <row r="14" spans="1:17" ht="15.75">
      <c r="A14" s="62"/>
      <c r="B14" s="63" t="s">
        <v>36</v>
      </c>
      <c r="C14" s="64">
        <f>SUM(C7:C11)</f>
        <v>0</v>
      </c>
      <c r="D14" s="64"/>
      <c r="E14" s="27">
        <f>SUM(E7:E13)</f>
        <v>0</v>
      </c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</row>
    <row r="15" spans="1:17" ht="15.75">
      <c r="A15" s="62">
        <v>2</v>
      </c>
      <c r="B15" s="63" t="s">
        <v>37</v>
      </c>
      <c r="C15" s="64"/>
      <c r="D15" s="64"/>
      <c r="E15" s="2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</row>
    <row r="16" spans="1:17" ht="31.5">
      <c r="A16" s="26"/>
      <c r="B16" s="26" t="s">
        <v>38</v>
      </c>
      <c r="C16" s="64"/>
      <c r="D16" s="62" t="s">
        <v>19</v>
      </c>
      <c r="E16" s="25">
        <v>0</v>
      </c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</row>
    <row r="17" spans="1:17" ht="31.5">
      <c r="A17" s="26"/>
      <c r="B17" s="26" t="s">
        <v>131</v>
      </c>
      <c r="C17" s="64"/>
      <c r="D17" s="62" t="s">
        <v>19</v>
      </c>
      <c r="E17" s="25">
        <v>0</v>
      </c>
      <c r="F17" s="65"/>
      <c r="G17" s="65"/>
      <c r="H17" s="65"/>
      <c r="I17" s="67"/>
      <c r="J17" s="67"/>
      <c r="K17" s="67"/>
      <c r="L17" s="61"/>
      <c r="M17" s="61"/>
      <c r="N17" s="61"/>
      <c r="O17" s="61"/>
      <c r="P17" s="61"/>
      <c r="Q17" s="61"/>
    </row>
    <row r="18" spans="1:17" ht="31.5">
      <c r="A18" s="26"/>
      <c r="B18" s="26" t="s">
        <v>40</v>
      </c>
      <c r="C18" s="64"/>
      <c r="D18" s="62" t="s">
        <v>19</v>
      </c>
      <c r="E18" s="2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22.5" customHeight="1">
      <c r="A19" s="62"/>
      <c r="B19" s="63" t="s">
        <v>41</v>
      </c>
      <c r="C19" s="64">
        <f ca="1">SUM(C16:C30)</f>
        <v>0</v>
      </c>
      <c r="D19" s="64"/>
      <c r="E19" s="27">
        <f>SUM(E16:E18)</f>
        <v>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62">
        <v>3</v>
      </c>
      <c r="B20" s="69" t="s">
        <v>42</v>
      </c>
      <c r="C20" s="64">
        <v>0</v>
      </c>
      <c r="D20" s="62" t="s">
        <v>19</v>
      </c>
      <c r="E20" s="130">
        <v>62.43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62">
        <v>4</v>
      </c>
      <c r="B21" s="69" t="s">
        <v>43</v>
      </c>
      <c r="C21" s="64">
        <v>0</v>
      </c>
      <c r="D21" s="62" t="s">
        <v>19</v>
      </c>
      <c r="E21" s="130">
        <v>15.75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62">
        <v>5</v>
      </c>
      <c r="B22" s="69" t="s">
        <v>44</v>
      </c>
      <c r="C22" s="64">
        <v>0</v>
      </c>
      <c r="D22" s="62" t="s">
        <v>19</v>
      </c>
      <c r="E22" s="2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22.5" customHeight="1">
      <c r="A23" s="62"/>
      <c r="B23" s="63" t="s">
        <v>45</v>
      </c>
      <c r="C23" s="64">
        <f>SUM(C20:C22)</f>
        <v>0</v>
      </c>
      <c r="D23" s="64"/>
      <c r="E23" s="27">
        <f>SUM(E20:E22)</f>
        <v>78.180000000000007</v>
      </c>
      <c r="F23" s="17" t="s">
        <v>107</v>
      </c>
      <c r="G23" s="17" t="s">
        <v>107</v>
      </c>
      <c r="H23" s="17" t="s">
        <v>107</v>
      </c>
      <c r="I23" s="17" t="s">
        <v>115</v>
      </c>
      <c r="J23" s="17" t="s">
        <v>115</v>
      </c>
      <c r="K23" s="17" t="s">
        <v>115</v>
      </c>
      <c r="L23" s="17" t="s">
        <v>115</v>
      </c>
      <c r="M23" s="17" t="s">
        <v>116</v>
      </c>
      <c r="N23" s="17" t="s">
        <v>116</v>
      </c>
      <c r="O23" s="17" t="s">
        <v>116</v>
      </c>
      <c r="P23" s="17" t="s">
        <v>116</v>
      </c>
      <c r="Q23" s="17" t="s">
        <v>113</v>
      </c>
    </row>
    <row r="24" spans="1:17" ht="31.5">
      <c r="A24" s="62">
        <v>6</v>
      </c>
      <c r="B24" s="69" t="s">
        <v>46</v>
      </c>
      <c r="C24" s="64"/>
      <c r="D24" s="62" t="s">
        <v>19</v>
      </c>
      <c r="E24" s="25"/>
      <c r="F24" s="65"/>
      <c r="G24" s="65"/>
      <c r="H24" s="65"/>
      <c r="I24" s="65"/>
      <c r="J24" s="65"/>
      <c r="K24" s="65"/>
      <c r="L24" s="65"/>
      <c r="M24" s="66"/>
      <c r="N24" s="66"/>
      <c r="O24" s="66"/>
      <c r="P24" s="65"/>
      <c r="Q24" s="65"/>
    </row>
    <row r="25" spans="1:17" ht="31.5">
      <c r="A25" s="62">
        <v>7</v>
      </c>
      <c r="B25" s="69" t="s">
        <v>47</v>
      </c>
      <c r="C25" s="64"/>
      <c r="D25" s="62" t="s">
        <v>19</v>
      </c>
      <c r="E25" s="25">
        <v>0</v>
      </c>
      <c r="F25" s="65"/>
      <c r="G25" s="65"/>
      <c r="H25" s="65"/>
      <c r="I25" s="67"/>
      <c r="J25" s="67"/>
      <c r="K25" s="68"/>
      <c r="L25" s="67"/>
      <c r="M25" s="61"/>
      <c r="N25" s="61"/>
      <c r="O25" s="66"/>
      <c r="P25" s="65"/>
      <c r="Q25" s="65"/>
    </row>
    <row r="26" spans="1:17" ht="47.25">
      <c r="A26" s="62">
        <v>8</v>
      </c>
      <c r="B26" s="11" t="s">
        <v>74</v>
      </c>
      <c r="C26" s="64"/>
      <c r="D26" s="62" t="s">
        <v>19</v>
      </c>
      <c r="E26" s="25">
        <v>0</v>
      </c>
      <c r="F26" s="65"/>
      <c r="G26" s="65"/>
      <c r="H26" s="65"/>
      <c r="I26" s="65"/>
      <c r="J26" s="65"/>
      <c r="K26" s="65"/>
      <c r="L26" s="65"/>
      <c r="M26" s="66"/>
      <c r="N26" s="66"/>
      <c r="O26" s="66"/>
      <c r="P26" s="65"/>
      <c r="Q26" s="65"/>
    </row>
    <row r="27" spans="1:17" ht="31.5">
      <c r="A27" s="62">
        <v>9</v>
      </c>
      <c r="B27" s="69" t="s">
        <v>49</v>
      </c>
      <c r="C27" s="64">
        <v>0</v>
      </c>
      <c r="D27" s="62" t="s">
        <v>19</v>
      </c>
      <c r="E27" s="25">
        <v>0</v>
      </c>
      <c r="F27" s="65"/>
      <c r="G27" s="65"/>
      <c r="H27" s="65"/>
      <c r="I27" s="65"/>
      <c r="J27" s="65"/>
      <c r="K27" s="65"/>
      <c r="L27" s="65"/>
      <c r="M27" s="66"/>
      <c r="N27" s="66"/>
      <c r="O27" s="66"/>
      <c r="P27" s="65"/>
      <c r="Q27" s="65"/>
    </row>
    <row r="28" spans="1:17" ht="47.25">
      <c r="A28" s="62">
        <v>10</v>
      </c>
      <c r="B28" s="69" t="s">
        <v>51</v>
      </c>
      <c r="C28" s="64">
        <v>0</v>
      </c>
      <c r="D28" s="62" t="s">
        <v>19</v>
      </c>
      <c r="E28" s="25">
        <v>97.32</v>
      </c>
      <c r="F28" s="17" t="s">
        <v>107</v>
      </c>
      <c r="G28" s="17" t="s">
        <v>107</v>
      </c>
      <c r="H28" s="17" t="s">
        <v>107</v>
      </c>
      <c r="I28" s="17" t="s">
        <v>115</v>
      </c>
      <c r="J28" s="17" t="s">
        <v>115</v>
      </c>
      <c r="K28" s="17" t="s">
        <v>115</v>
      </c>
      <c r="L28" s="17" t="s">
        <v>115</v>
      </c>
      <c r="M28" s="17" t="s">
        <v>116</v>
      </c>
      <c r="N28" s="17" t="s">
        <v>116</v>
      </c>
      <c r="O28" s="17" t="s">
        <v>116</v>
      </c>
      <c r="P28" s="17" t="s">
        <v>116</v>
      </c>
      <c r="Q28" s="17" t="s">
        <v>113</v>
      </c>
    </row>
    <row r="29" spans="1:17" ht="31.5">
      <c r="A29" s="62">
        <v>11</v>
      </c>
      <c r="B29" s="69" t="s">
        <v>52</v>
      </c>
      <c r="C29" s="64">
        <v>0</v>
      </c>
      <c r="D29" s="62" t="s">
        <v>19</v>
      </c>
      <c r="E29" s="25">
        <v>0</v>
      </c>
      <c r="F29" s="65"/>
      <c r="G29" s="65"/>
      <c r="H29" s="65"/>
      <c r="I29" s="65"/>
      <c r="J29" s="65"/>
      <c r="K29" s="65"/>
      <c r="L29" s="65"/>
      <c r="M29" s="66"/>
      <c r="N29" s="66"/>
      <c r="O29" s="66"/>
      <c r="P29" s="65"/>
      <c r="Q29" s="65"/>
    </row>
    <row r="30" spans="1:17" ht="31.5">
      <c r="A30" s="62">
        <v>12</v>
      </c>
      <c r="B30" s="26" t="s">
        <v>93</v>
      </c>
      <c r="C30" s="64">
        <v>0</v>
      </c>
      <c r="D30" s="62" t="s">
        <v>19</v>
      </c>
      <c r="E30" s="2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20" ht="47.25">
      <c r="A33" s="62">
        <v>15</v>
      </c>
      <c r="B33" s="69" t="s">
        <v>55</v>
      </c>
      <c r="C33" s="64"/>
      <c r="D33" s="62" t="s">
        <v>56</v>
      </c>
      <c r="E33" s="25">
        <v>0</v>
      </c>
      <c r="F33" s="65"/>
      <c r="G33" s="65"/>
      <c r="H33" s="65"/>
      <c r="I33" s="67"/>
      <c r="J33" s="67"/>
      <c r="K33" s="67"/>
      <c r="L33" s="61"/>
      <c r="M33" s="61"/>
      <c r="N33" s="61"/>
      <c r="O33" s="61"/>
      <c r="P33" s="65"/>
      <c r="Q33" s="65"/>
    </row>
    <row r="34" spans="1:20" ht="15.75">
      <c r="A34" s="62"/>
      <c r="B34" s="30" t="s">
        <v>114</v>
      </c>
      <c r="C34" s="64">
        <f>SUM(C24:C33)</f>
        <v>0</v>
      </c>
      <c r="D34" s="62"/>
      <c r="E34" s="99">
        <f>SUM(E24:E33)</f>
        <v>97.32</v>
      </c>
      <c r="F34" s="65"/>
      <c r="G34" s="65"/>
      <c r="H34" s="65"/>
      <c r="I34" s="67"/>
      <c r="J34" s="67"/>
      <c r="K34" s="67"/>
      <c r="L34" s="61"/>
      <c r="M34" s="61"/>
      <c r="N34" s="61"/>
      <c r="O34" s="61"/>
      <c r="P34" s="65"/>
      <c r="Q34" s="65"/>
    </row>
    <row r="35" spans="1:20" ht="42" customHeight="1">
      <c r="A35" s="199" t="s">
        <v>17</v>
      </c>
      <c r="B35" s="199"/>
      <c r="C35" s="64">
        <v>0</v>
      </c>
      <c r="D35" s="131">
        <f>E35-E33</f>
        <v>175.5</v>
      </c>
      <c r="E35" s="27">
        <f>+E34+E23+E19+E14</f>
        <v>175.5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  <c r="T35" s="13"/>
    </row>
    <row r="36" spans="1:20">
      <c r="E36" s="47"/>
    </row>
    <row r="38" spans="1:20" ht="15.75" thickBot="1">
      <c r="A38" s="200"/>
      <c r="B38" s="200"/>
      <c r="C38" s="200"/>
      <c r="D38" s="189"/>
      <c r="E38" s="189"/>
      <c r="F38" s="189"/>
      <c r="G38" s="189"/>
      <c r="H38" s="189"/>
      <c r="I38" s="189"/>
      <c r="J38" s="201"/>
      <c r="K38" s="201"/>
      <c r="L38" s="201"/>
      <c r="M38" s="201"/>
      <c r="N38" s="201"/>
      <c r="O38" s="201"/>
      <c r="P38" s="201"/>
      <c r="Q38" s="14"/>
    </row>
    <row r="39" spans="1:20" ht="23.25" customHeight="1" thickBot="1">
      <c r="A39" s="202" t="s">
        <v>2</v>
      </c>
      <c r="B39" s="203"/>
      <c r="C39" s="204"/>
      <c r="D39" s="189"/>
      <c r="E39" s="189"/>
      <c r="F39" s="189"/>
      <c r="G39" s="189"/>
      <c r="H39" s="189"/>
      <c r="I39" s="189"/>
      <c r="J39" s="205" t="s">
        <v>20</v>
      </c>
      <c r="K39" s="206"/>
      <c r="L39" s="206"/>
      <c r="M39" s="206"/>
      <c r="N39" s="206"/>
      <c r="O39" s="206"/>
      <c r="P39" s="207"/>
      <c r="Q39" s="14"/>
    </row>
    <row r="40" spans="1:20" ht="23.25" customHeight="1">
      <c r="A40" s="208" t="s">
        <v>19</v>
      </c>
      <c r="B40" s="209"/>
      <c r="C40" s="210"/>
      <c r="D40" s="189"/>
      <c r="E40" s="189"/>
      <c r="F40" s="189"/>
      <c r="G40" s="189"/>
      <c r="H40" s="189"/>
      <c r="I40" s="189"/>
      <c r="J40" s="211" t="s">
        <v>21</v>
      </c>
      <c r="K40" s="212"/>
      <c r="L40" s="212"/>
      <c r="M40" s="212"/>
      <c r="N40" s="212"/>
      <c r="O40" s="212"/>
      <c r="P40" s="213"/>
      <c r="Q40" s="14"/>
    </row>
    <row r="41" spans="1:20" ht="23.25" customHeight="1">
      <c r="A41" s="214" t="s">
        <v>18</v>
      </c>
      <c r="B41" s="215"/>
      <c r="C41" s="216"/>
      <c r="D41" s="189"/>
      <c r="E41" s="189"/>
      <c r="F41" s="189"/>
      <c r="G41" s="189"/>
      <c r="H41" s="189"/>
      <c r="I41" s="189"/>
      <c r="J41" s="211" t="s">
        <v>22</v>
      </c>
      <c r="K41" s="212"/>
      <c r="L41" s="212"/>
      <c r="M41" s="212"/>
      <c r="N41" s="212"/>
      <c r="O41" s="212"/>
      <c r="P41" s="213"/>
      <c r="Q41" s="14"/>
    </row>
    <row r="42" spans="1:20" ht="23.25" customHeight="1">
      <c r="A42" s="214"/>
      <c r="B42" s="215"/>
      <c r="C42" s="216"/>
      <c r="D42" s="189"/>
      <c r="E42" s="189"/>
      <c r="F42" s="189"/>
      <c r="G42" s="189"/>
      <c r="H42" s="189"/>
      <c r="I42" s="189"/>
      <c r="J42" s="211" t="s">
        <v>23</v>
      </c>
      <c r="K42" s="212"/>
      <c r="L42" s="212"/>
      <c r="M42" s="212"/>
      <c r="N42" s="212"/>
      <c r="O42" s="212"/>
      <c r="P42" s="213"/>
      <c r="Q42" s="14"/>
    </row>
    <row r="43" spans="1:20" ht="23.25" customHeight="1">
      <c r="A43" s="214"/>
      <c r="B43" s="215"/>
      <c r="C43" s="216"/>
      <c r="D43" s="189"/>
      <c r="E43" s="189"/>
      <c r="F43" s="189"/>
      <c r="G43" s="189"/>
      <c r="H43" s="189"/>
      <c r="I43" s="189"/>
      <c r="J43" s="211" t="s">
        <v>25</v>
      </c>
      <c r="K43" s="212"/>
      <c r="L43" s="212"/>
      <c r="M43" s="212"/>
      <c r="N43" s="212"/>
      <c r="O43" s="212"/>
      <c r="P43" s="213"/>
      <c r="Q43" s="14"/>
    </row>
    <row r="44" spans="1:20" ht="23.25" customHeight="1">
      <c r="A44" s="214"/>
      <c r="B44" s="215"/>
      <c r="C44" s="216"/>
      <c r="D44" s="189"/>
      <c r="E44" s="189"/>
      <c r="F44" s="189"/>
      <c r="G44" s="189"/>
      <c r="H44" s="189"/>
      <c r="I44" s="189"/>
      <c r="J44" s="211" t="s">
        <v>24</v>
      </c>
      <c r="K44" s="212"/>
      <c r="L44" s="212"/>
      <c r="M44" s="212"/>
      <c r="N44" s="212"/>
      <c r="O44" s="212"/>
      <c r="P44" s="213"/>
      <c r="Q44" s="14"/>
    </row>
    <row r="45" spans="1:20" ht="23.25" customHeight="1" thickBot="1">
      <c r="A45" s="214"/>
      <c r="B45" s="215"/>
      <c r="C45" s="216"/>
      <c r="D45" s="189"/>
      <c r="E45" s="189"/>
      <c r="F45" s="189"/>
      <c r="G45" s="189"/>
      <c r="H45" s="189"/>
      <c r="I45" s="189"/>
      <c r="J45" s="190" t="s">
        <v>26</v>
      </c>
      <c r="K45" s="191"/>
      <c r="L45" s="191"/>
      <c r="M45" s="191"/>
      <c r="N45" s="191"/>
      <c r="O45" s="191"/>
      <c r="P45" s="192"/>
      <c r="Q45" s="14"/>
    </row>
    <row r="46" spans="1:20" ht="23.25" customHeight="1" thickBot="1">
      <c r="A46" s="214"/>
      <c r="B46" s="215"/>
      <c r="C46" s="216"/>
      <c r="D46" s="189"/>
      <c r="E46" s="189"/>
      <c r="F46" s="189"/>
      <c r="G46" s="189"/>
      <c r="H46" s="189"/>
      <c r="I46" s="189"/>
      <c r="J46" s="190" t="s">
        <v>27</v>
      </c>
      <c r="K46" s="191"/>
      <c r="L46" s="191"/>
      <c r="M46" s="191"/>
      <c r="N46" s="191"/>
      <c r="O46" s="191"/>
      <c r="P46" s="192"/>
      <c r="Q46" s="14"/>
    </row>
    <row r="47" spans="1:20" ht="23.25" customHeight="1" thickBot="1">
      <c r="A47" s="214"/>
      <c r="B47" s="215"/>
      <c r="C47" s="216"/>
      <c r="D47" s="189"/>
      <c r="E47" s="189"/>
      <c r="F47" s="189"/>
      <c r="G47" s="189"/>
      <c r="H47" s="189"/>
      <c r="I47" s="189"/>
      <c r="J47" s="190" t="s">
        <v>28</v>
      </c>
      <c r="K47" s="191"/>
      <c r="L47" s="191"/>
      <c r="M47" s="191"/>
      <c r="N47" s="191"/>
      <c r="O47" s="191"/>
      <c r="P47" s="192"/>
      <c r="Q47" s="14"/>
    </row>
    <row r="48" spans="1:20" ht="23.25" customHeight="1" thickBot="1">
      <c r="A48" s="217"/>
      <c r="B48" s="218"/>
      <c r="C48" s="219"/>
      <c r="D48" s="189"/>
      <c r="E48" s="189"/>
      <c r="F48" s="189"/>
      <c r="G48" s="189"/>
      <c r="H48" s="189"/>
      <c r="I48" s="189"/>
      <c r="J48" s="190" t="s">
        <v>29</v>
      </c>
      <c r="K48" s="191"/>
      <c r="L48" s="191"/>
      <c r="M48" s="191"/>
      <c r="N48" s="191"/>
      <c r="O48" s="191"/>
      <c r="P48" s="192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rintOptions horizontalCentered="1"/>
  <pageMargins left="0" right="0" top="0.39370078740157483" bottom="0.39370078740157483" header="0.31496062992125984" footer="0"/>
  <pageSetup paperSize="9"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T48"/>
  <sheetViews>
    <sheetView view="pageBreakPreview" zoomScale="85" zoomScaleSheetLayoutView="85" workbookViewId="0">
      <pane xSplit="2" ySplit="5" topLeftCell="C15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E21" sqref="E2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16384" width="9.140625" style="1"/>
  </cols>
  <sheetData>
    <row r="1" spans="1:17" ht="26.25" customHeight="1">
      <c r="A1" s="166" t="s">
        <v>135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4"/>
    </row>
    <row r="2" spans="1:17" ht="18.75" customHeight="1">
      <c r="A2" s="195" t="s">
        <v>67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7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98" t="s">
        <v>0</v>
      </c>
      <c r="B4" s="198" t="s">
        <v>1</v>
      </c>
      <c r="C4" s="198" t="s">
        <v>16</v>
      </c>
      <c r="D4" s="198" t="s">
        <v>2</v>
      </c>
      <c r="E4" s="198" t="s">
        <v>3</v>
      </c>
      <c r="F4" s="171" t="s">
        <v>136</v>
      </c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</row>
    <row r="5" spans="1:17">
      <c r="A5" s="198"/>
      <c r="B5" s="198"/>
      <c r="C5" s="198"/>
      <c r="D5" s="198"/>
      <c r="E5" s="198"/>
      <c r="F5" s="61" t="s">
        <v>4</v>
      </c>
      <c r="G5" s="61" t="s">
        <v>5</v>
      </c>
      <c r="H5" s="61" t="s">
        <v>6</v>
      </c>
      <c r="I5" s="61" t="s">
        <v>7</v>
      </c>
      <c r="J5" s="61" t="s">
        <v>8</v>
      </c>
      <c r="K5" s="61" t="s">
        <v>9</v>
      </c>
      <c r="L5" s="61" t="s">
        <v>10</v>
      </c>
      <c r="M5" s="61" t="s">
        <v>11</v>
      </c>
      <c r="N5" s="61" t="s">
        <v>12</v>
      </c>
      <c r="O5" s="61" t="s">
        <v>13</v>
      </c>
      <c r="P5" s="61" t="s">
        <v>14</v>
      </c>
      <c r="Q5" s="61" t="s">
        <v>15</v>
      </c>
    </row>
    <row r="6" spans="1:17" ht="15.75">
      <c r="A6" s="62">
        <v>1</v>
      </c>
      <c r="B6" s="63" t="s">
        <v>30</v>
      </c>
      <c r="C6" s="64"/>
      <c r="D6" s="64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7" s="9" customFormat="1" ht="31.5">
      <c r="A7" s="62"/>
      <c r="B7" s="26" t="s">
        <v>130</v>
      </c>
      <c r="C7" s="64">
        <v>0</v>
      </c>
      <c r="D7" s="62" t="s">
        <v>19</v>
      </c>
      <c r="E7" s="25">
        <v>0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</row>
    <row r="8" spans="1:17" s="9" customFormat="1" ht="31.5">
      <c r="A8" s="62"/>
      <c r="B8" s="26" t="s">
        <v>32</v>
      </c>
      <c r="C8" s="64">
        <v>0</v>
      </c>
      <c r="D8" s="62" t="s">
        <v>19</v>
      </c>
      <c r="E8" s="25">
        <v>0</v>
      </c>
      <c r="F8" s="65"/>
      <c r="G8" s="65"/>
      <c r="H8" s="65"/>
      <c r="I8" s="65"/>
      <c r="J8" s="65"/>
      <c r="K8" s="65"/>
      <c r="L8" s="65"/>
      <c r="M8" s="66"/>
      <c r="N8" s="66"/>
      <c r="O8" s="66"/>
      <c r="P8" s="65"/>
      <c r="Q8" s="65"/>
    </row>
    <row r="9" spans="1:17" s="9" customFormat="1" ht="63">
      <c r="A9" s="62"/>
      <c r="B9" s="26" t="s">
        <v>91</v>
      </c>
      <c r="C9" s="64">
        <v>0</v>
      </c>
      <c r="D9" s="62" t="s">
        <v>19</v>
      </c>
      <c r="E9" s="25">
        <v>0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</row>
    <row r="10" spans="1:17" s="9" customFormat="1" ht="31.5">
      <c r="A10" s="62"/>
      <c r="B10" s="26" t="s">
        <v>57</v>
      </c>
      <c r="C10" s="64">
        <v>0</v>
      </c>
      <c r="D10" s="62" t="s">
        <v>19</v>
      </c>
      <c r="E10" s="25">
        <v>0</v>
      </c>
      <c r="F10" s="65"/>
      <c r="G10" s="65"/>
      <c r="H10" s="65"/>
      <c r="I10" s="65"/>
      <c r="J10" s="65"/>
      <c r="K10" s="65"/>
      <c r="L10" s="65"/>
      <c r="M10" s="66"/>
      <c r="N10" s="66"/>
      <c r="O10" s="66"/>
      <c r="P10" s="65"/>
      <c r="Q10" s="65"/>
    </row>
    <row r="11" spans="1:17" s="9" customFormat="1" ht="31.5">
      <c r="A11" s="62"/>
      <c r="B11" s="26" t="s">
        <v>54</v>
      </c>
      <c r="C11" s="64">
        <v>0</v>
      </c>
      <c r="D11" s="62" t="s">
        <v>19</v>
      </c>
      <c r="E11" s="2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62"/>
      <c r="B12" s="8" t="s">
        <v>112</v>
      </c>
      <c r="C12" s="64">
        <v>0</v>
      </c>
      <c r="D12" s="62" t="s">
        <v>19</v>
      </c>
      <c r="E12" s="25">
        <v>0</v>
      </c>
      <c r="F12" s="66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</row>
    <row r="13" spans="1:17" s="9" customFormat="1" ht="31.5">
      <c r="A13" s="62"/>
      <c r="B13" s="8" t="s">
        <v>111</v>
      </c>
      <c r="C13" s="64">
        <v>0</v>
      </c>
      <c r="D13" s="62" t="s">
        <v>19</v>
      </c>
      <c r="E13" s="25">
        <v>0</v>
      </c>
      <c r="F13" s="66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</row>
    <row r="14" spans="1:17" ht="15.75">
      <c r="A14" s="62"/>
      <c r="B14" s="63" t="s">
        <v>36</v>
      </c>
      <c r="C14" s="64">
        <f>SUM(C7:C11)</f>
        <v>0</v>
      </c>
      <c r="D14" s="64"/>
      <c r="E14" s="27">
        <f>SUM(E7:E13)</f>
        <v>0</v>
      </c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</row>
    <row r="15" spans="1:17" ht="15.75">
      <c r="A15" s="62">
        <v>2</v>
      </c>
      <c r="B15" s="63" t="s">
        <v>37</v>
      </c>
      <c r="C15" s="64"/>
      <c r="D15" s="64"/>
      <c r="E15" s="2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</row>
    <row r="16" spans="1:17" ht="31.5">
      <c r="A16" s="26"/>
      <c r="B16" s="26" t="s">
        <v>38</v>
      </c>
      <c r="C16" s="64"/>
      <c r="D16" s="62" t="s">
        <v>19</v>
      </c>
      <c r="E16" s="25">
        <v>0</v>
      </c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</row>
    <row r="17" spans="1:17" ht="31.5">
      <c r="A17" s="26"/>
      <c r="B17" s="26" t="s">
        <v>131</v>
      </c>
      <c r="C17" s="64"/>
      <c r="D17" s="62" t="s">
        <v>19</v>
      </c>
      <c r="E17" s="130">
        <v>1612.32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26"/>
      <c r="B18" s="26" t="s">
        <v>40</v>
      </c>
      <c r="C18" s="64"/>
      <c r="D18" s="62" t="s">
        <v>19</v>
      </c>
      <c r="E18" s="2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25.5" customHeight="1">
      <c r="A19" s="62"/>
      <c r="B19" s="63" t="s">
        <v>41</v>
      </c>
      <c r="C19" s="64">
        <f ca="1">SUM(C16:C30)</f>
        <v>0</v>
      </c>
      <c r="D19" s="64"/>
      <c r="E19" s="27">
        <f>SUM(E16:E18)</f>
        <v>1612.32</v>
      </c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</row>
    <row r="20" spans="1:17" ht="31.5">
      <c r="A20" s="62">
        <v>3</v>
      </c>
      <c r="B20" s="69" t="s">
        <v>42</v>
      </c>
      <c r="C20" s="64">
        <v>0</v>
      </c>
      <c r="D20" s="62" t="s">
        <v>19</v>
      </c>
      <c r="E20" s="130">
        <v>144.36000000000001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62">
        <v>4</v>
      </c>
      <c r="B21" s="69" t="s">
        <v>43</v>
      </c>
      <c r="C21" s="64">
        <v>0</v>
      </c>
      <c r="D21" s="62" t="s">
        <v>19</v>
      </c>
      <c r="E21" s="130">
        <v>98.45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62">
        <v>5</v>
      </c>
      <c r="B22" s="69" t="s">
        <v>44</v>
      </c>
      <c r="C22" s="64">
        <v>0</v>
      </c>
      <c r="D22" s="62" t="s">
        <v>19</v>
      </c>
      <c r="E22" s="2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26.25" customHeight="1">
      <c r="A23" s="62"/>
      <c r="B23" s="63" t="s">
        <v>45</v>
      </c>
      <c r="C23" s="64">
        <f>SUM(C20:C22)</f>
        <v>0</v>
      </c>
      <c r="D23" s="64"/>
      <c r="E23" s="27">
        <f>SUM(E20:E22)</f>
        <v>242.81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1:17" ht="31.5">
      <c r="A24" s="62">
        <v>6</v>
      </c>
      <c r="B24" s="69" t="s">
        <v>46</v>
      </c>
      <c r="C24" s="64"/>
      <c r="D24" s="62" t="s">
        <v>19</v>
      </c>
      <c r="E24" s="2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62">
        <v>7</v>
      </c>
      <c r="B25" s="69" t="s">
        <v>47</v>
      </c>
      <c r="C25" s="64"/>
      <c r="D25" s="62" t="s">
        <v>19</v>
      </c>
      <c r="E25" s="2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62">
        <v>8</v>
      </c>
      <c r="B26" s="11" t="s">
        <v>74</v>
      </c>
      <c r="C26" s="64"/>
      <c r="D26" s="62" t="s">
        <v>19</v>
      </c>
      <c r="E26" s="25">
        <v>0</v>
      </c>
      <c r="F26" s="65"/>
      <c r="G26" s="65"/>
      <c r="H26" s="65"/>
      <c r="I26" s="65"/>
      <c r="J26" s="65"/>
      <c r="K26" s="65"/>
      <c r="L26" s="65"/>
      <c r="M26" s="66"/>
      <c r="N26" s="66"/>
      <c r="O26" s="66"/>
      <c r="P26" s="65"/>
      <c r="Q26" s="65"/>
    </row>
    <row r="27" spans="1:17" ht="31.5">
      <c r="A27" s="62">
        <v>9</v>
      </c>
      <c r="B27" s="69" t="s">
        <v>49</v>
      </c>
      <c r="C27" s="64">
        <v>0</v>
      </c>
      <c r="D27" s="62" t="s">
        <v>19</v>
      </c>
      <c r="E27" s="25">
        <v>0</v>
      </c>
      <c r="F27" s="65"/>
      <c r="G27" s="65"/>
      <c r="H27" s="65"/>
      <c r="I27" s="65"/>
      <c r="J27" s="65"/>
      <c r="K27" s="65"/>
      <c r="L27" s="65"/>
      <c r="M27" s="66"/>
      <c r="N27" s="66"/>
      <c r="O27" s="66"/>
      <c r="P27" s="65"/>
      <c r="Q27" s="65"/>
    </row>
    <row r="28" spans="1:17" ht="47.25">
      <c r="A28" s="62">
        <v>10</v>
      </c>
      <c r="B28" s="69" t="s">
        <v>51</v>
      </c>
      <c r="C28" s="64">
        <v>0</v>
      </c>
      <c r="D28" s="62" t="s">
        <v>19</v>
      </c>
      <c r="E28" s="25">
        <v>0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1:17" ht="31.5">
      <c r="A29" s="62">
        <v>11</v>
      </c>
      <c r="B29" s="69" t="s">
        <v>52</v>
      </c>
      <c r="C29" s="64">
        <v>0</v>
      </c>
      <c r="D29" s="62" t="s">
        <v>19</v>
      </c>
      <c r="E29" s="25">
        <v>0</v>
      </c>
      <c r="F29" s="65"/>
      <c r="G29" s="65"/>
      <c r="H29" s="65"/>
      <c r="I29" s="65"/>
      <c r="J29" s="65"/>
      <c r="K29" s="65"/>
      <c r="L29" s="65"/>
      <c r="M29" s="66"/>
      <c r="N29" s="66"/>
      <c r="O29" s="66"/>
      <c r="P29" s="65"/>
      <c r="Q29" s="65"/>
    </row>
    <row r="30" spans="1:17" ht="31.5">
      <c r="A30" s="62">
        <v>12</v>
      </c>
      <c r="B30" s="26" t="s">
        <v>92</v>
      </c>
      <c r="C30" s="64">
        <v>0</v>
      </c>
      <c r="D30" s="62"/>
      <c r="E30" s="2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20" ht="47.25">
      <c r="A33" s="62">
        <v>15</v>
      </c>
      <c r="B33" s="69" t="s">
        <v>55</v>
      </c>
      <c r="C33" s="64"/>
      <c r="D33" s="62" t="s">
        <v>56</v>
      </c>
      <c r="E33" s="25">
        <v>20.65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20" ht="15.75">
      <c r="A34" s="62"/>
      <c r="B34" s="30" t="s">
        <v>114</v>
      </c>
      <c r="C34" s="64">
        <f>SUM(C24:C33)</f>
        <v>0</v>
      </c>
      <c r="D34" s="62"/>
      <c r="E34" s="99">
        <f>SUM(E24:E33)</f>
        <v>20.65</v>
      </c>
      <c r="F34" s="65"/>
      <c r="G34" s="65"/>
      <c r="H34" s="65"/>
      <c r="I34" s="67"/>
      <c r="J34" s="67"/>
      <c r="K34" s="67"/>
      <c r="L34" s="61"/>
      <c r="M34" s="61"/>
      <c r="N34" s="61"/>
      <c r="O34" s="61"/>
      <c r="P34" s="65"/>
      <c r="Q34" s="65"/>
    </row>
    <row r="35" spans="1:20" ht="45" customHeight="1">
      <c r="A35" s="199" t="s">
        <v>17</v>
      </c>
      <c r="B35" s="199"/>
      <c r="C35" s="64">
        <f ca="1">C14+C19+C23+C24+C25+C26+C27+#REF!+C28+C29+C33</f>
        <v>0</v>
      </c>
      <c r="D35" s="131">
        <f>E35-E33</f>
        <v>1855.1299999999999</v>
      </c>
      <c r="E35" s="27">
        <f>+E34+E23+E19+E14</f>
        <v>1875.78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  <c r="T35" s="13"/>
    </row>
    <row r="38" spans="1:20" ht="15.75" thickBot="1">
      <c r="A38" s="200"/>
      <c r="B38" s="200"/>
      <c r="C38" s="200"/>
      <c r="D38" s="189"/>
      <c r="E38" s="189"/>
      <c r="F38" s="189"/>
      <c r="G38" s="189"/>
      <c r="H38" s="189"/>
      <c r="I38" s="189"/>
      <c r="J38" s="201"/>
      <c r="K38" s="201"/>
      <c r="L38" s="201"/>
      <c r="M38" s="201"/>
      <c r="N38" s="201"/>
      <c r="O38" s="201"/>
      <c r="P38" s="201"/>
      <c r="Q38" s="14"/>
    </row>
    <row r="39" spans="1:20" ht="23.25" customHeight="1" thickBot="1">
      <c r="A39" s="202" t="s">
        <v>2</v>
      </c>
      <c r="B39" s="203"/>
      <c r="C39" s="204"/>
      <c r="D39" s="189"/>
      <c r="E39" s="189"/>
      <c r="F39" s="189"/>
      <c r="G39" s="189"/>
      <c r="H39" s="189"/>
      <c r="I39" s="189"/>
      <c r="J39" s="205" t="s">
        <v>20</v>
      </c>
      <c r="K39" s="206"/>
      <c r="L39" s="206"/>
      <c r="M39" s="206"/>
      <c r="N39" s="206"/>
      <c r="O39" s="206"/>
      <c r="P39" s="207"/>
      <c r="Q39" s="14"/>
    </row>
    <row r="40" spans="1:20" ht="23.25" customHeight="1">
      <c r="A40" s="208" t="s">
        <v>19</v>
      </c>
      <c r="B40" s="209"/>
      <c r="C40" s="210"/>
      <c r="D40" s="189"/>
      <c r="E40" s="189"/>
      <c r="F40" s="189"/>
      <c r="G40" s="189"/>
      <c r="H40" s="189"/>
      <c r="I40" s="189"/>
      <c r="J40" s="211" t="s">
        <v>21</v>
      </c>
      <c r="K40" s="212"/>
      <c r="L40" s="212"/>
      <c r="M40" s="212"/>
      <c r="N40" s="212"/>
      <c r="O40" s="212"/>
      <c r="P40" s="213"/>
      <c r="Q40" s="14"/>
    </row>
    <row r="41" spans="1:20" ht="23.25" customHeight="1">
      <c r="A41" s="214" t="s">
        <v>18</v>
      </c>
      <c r="B41" s="215"/>
      <c r="C41" s="216"/>
      <c r="D41" s="189"/>
      <c r="E41" s="189"/>
      <c r="F41" s="189"/>
      <c r="G41" s="189"/>
      <c r="H41" s="189"/>
      <c r="I41" s="189"/>
      <c r="J41" s="211" t="s">
        <v>22</v>
      </c>
      <c r="K41" s="212"/>
      <c r="L41" s="212"/>
      <c r="M41" s="212"/>
      <c r="N41" s="212"/>
      <c r="O41" s="212"/>
      <c r="P41" s="213"/>
      <c r="Q41" s="14"/>
    </row>
    <row r="42" spans="1:20" ht="23.25" customHeight="1">
      <c r="A42" s="214"/>
      <c r="B42" s="215"/>
      <c r="C42" s="216"/>
      <c r="D42" s="189"/>
      <c r="E42" s="189"/>
      <c r="F42" s="189"/>
      <c r="G42" s="189"/>
      <c r="H42" s="189"/>
      <c r="I42" s="189"/>
      <c r="J42" s="211" t="s">
        <v>23</v>
      </c>
      <c r="K42" s="212"/>
      <c r="L42" s="212"/>
      <c r="M42" s="212"/>
      <c r="N42" s="212"/>
      <c r="O42" s="212"/>
      <c r="P42" s="213"/>
      <c r="Q42" s="14"/>
    </row>
    <row r="43" spans="1:20" ht="23.25" customHeight="1">
      <c r="A43" s="214"/>
      <c r="B43" s="215"/>
      <c r="C43" s="216"/>
      <c r="D43" s="189"/>
      <c r="E43" s="189"/>
      <c r="F43" s="189"/>
      <c r="G43" s="189"/>
      <c r="H43" s="189"/>
      <c r="I43" s="189"/>
      <c r="J43" s="211" t="s">
        <v>25</v>
      </c>
      <c r="K43" s="212"/>
      <c r="L43" s="212"/>
      <c r="M43" s="212"/>
      <c r="N43" s="212"/>
      <c r="O43" s="212"/>
      <c r="P43" s="213"/>
      <c r="Q43" s="14"/>
    </row>
    <row r="44" spans="1:20" ht="23.25" customHeight="1">
      <c r="A44" s="214"/>
      <c r="B44" s="215"/>
      <c r="C44" s="216"/>
      <c r="D44" s="189"/>
      <c r="E44" s="189"/>
      <c r="F44" s="189"/>
      <c r="G44" s="189"/>
      <c r="H44" s="189"/>
      <c r="I44" s="189"/>
      <c r="J44" s="211" t="s">
        <v>24</v>
      </c>
      <c r="K44" s="212"/>
      <c r="L44" s="212"/>
      <c r="M44" s="212"/>
      <c r="N44" s="212"/>
      <c r="O44" s="212"/>
      <c r="P44" s="213"/>
      <c r="Q44" s="14"/>
    </row>
    <row r="45" spans="1:20" ht="23.25" customHeight="1" thickBot="1">
      <c r="A45" s="214"/>
      <c r="B45" s="215"/>
      <c r="C45" s="216"/>
      <c r="D45" s="189"/>
      <c r="E45" s="189"/>
      <c r="F45" s="189"/>
      <c r="G45" s="189"/>
      <c r="H45" s="189"/>
      <c r="I45" s="189"/>
      <c r="J45" s="190" t="s">
        <v>26</v>
      </c>
      <c r="K45" s="191"/>
      <c r="L45" s="191"/>
      <c r="M45" s="191"/>
      <c r="N45" s="191"/>
      <c r="O45" s="191"/>
      <c r="P45" s="192"/>
      <c r="Q45" s="14"/>
    </row>
    <row r="46" spans="1:20" ht="23.25" customHeight="1" thickBot="1">
      <c r="A46" s="214"/>
      <c r="B46" s="215"/>
      <c r="C46" s="216"/>
      <c r="D46" s="189"/>
      <c r="E46" s="189"/>
      <c r="F46" s="189"/>
      <c r="G46" s="189"/>
      <c r="H46" s="189"/>
      <c r="I46" s="189"/>
      <c r="J46" s="190" t="s">
        <v>27</v>
      </c>
      <c r="K46" s="191"/>
      <c r="L46" s="191"/>
      <c r="M46" s="191"/>
      <c r="N46" s="191"/>
      <c r="O46" s="191"/>
      <c r="P46" s="192"/>
      <c r="Q46" s="14"/>
    </row>
    <row r="47" spans="1:20" ht="23.25" customHeight="1" thickBot="1">
      <c r="A47" s="214"/>
      <c r="B47" s="215"/>
      <c r="C47" s="216"/>
      <c r="D47" s="189"/>
      <c r="E47" s="189"/>
      <c r="F47" s="189"/>
      <c r="G47" s="189"/>
      <c r="H47" s="189"/>
      <c r="I47" s="189"/>
      <c r="J47" s="190" t="s">
        <v>28</v>
      </c>
      <c r="K47" s="191"/>
      <c r="L47" s="191"/>
      <c r="M47" s="191"/>
      <c r="N47" s="191"/>
      <c r="O47" s="191"/>
      <c r="P47" s="192"/>
      <c r="Q47" s="14"/>
    </row>
    <row r="48" spans="1:20" ht="23.25" customHeight="1" thickBot="1">
      <c r="A48" s="217"/>
      <c r="B48" s="218"/>
      <c r="C48" s="219"/>
      <c r="D48" s="189"/>
      <c r="E48" s="189"/>
      <c r="F48" s="189"/>
      <c r="G48" s="189"/>
      <c r="H48" s="189"/>
      <c r="I48" s="189"/>
      <c r="J48" s="190" t="s">
        <v>29</v>
      </c>
      <c r="K48" s="191"/>
      <c r="L48" s="191"/>
      <c r="M48" s="191"/>
      <c r="N48" s="191"/>
      <c r="O48" s="191"/>
      <c r="P48" s="192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rintOptions horizontalCentered="1"/>
  <pageMargins left="0" right="0" top="0.39370078740157483" bottom="0.39370078740157483" header="0.31496062992125984" footer="0"/>
  <pageSetup paperSize="9" scale="6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S48"/>
  <sheetViews>
    <sheetView view="pageBreakPreview" zoomScale="85" zoomScaleSheetLayoutView="85" workbookViewId="0">
      <pane xSplit="2" ySplit="5" topLeftCell="C12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E21" sqref="E2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8" t="s">
        <v>132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0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19">
        <v>81.73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81.73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133</v>
      </c>
      <c r="C17" s="5"/>
      <c r="D17" s="5" t="s">
        <v>19</v>
      </c>
      <c r="E17" s="119">
        <v>772.65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772.65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19">
        <v>636.38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19">
        <v>286.72000000000003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923.1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15">
        <v>0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0" t="s">
        <v>114</v>
      </c>
      <c r="C34" s="33">
        <f>SUM(C24:C33)</f>
        <v>0</v>
      </c>
      <c r="D34" s="5"/>
      <c r="E34" s="96">
        <f>SUM(E24:E33)</f>
        <v>0</v>
      </c>
      <c r="F34" s="17"/>
      <c r="G34" s="17"/>
      <c r="H34" s="41"/>
      <c r="I34" s="41"/>
      <c r="J34" s="41"/>
      <c r="K34" s="41"/>
      <c r="L34" s="41"/>
      <c r="M34" s="41"/>
      <c r="N34" s="41"/>
      <c r="O34" s="41"/>
      <c r="P34" s="41"/>
      <c r="Q34" s="17"/>
    </row>
    <row r="35" spans="1:19" ht="15.75">
      <c r="A35" s="144" t="s">
        <v>17</v>
      </c>
      <c r="B35" s="144"/>
      <c r="C35" s="33">
        <f>C14+C23+C19+C24+C25+C26+C27+C28+C29+C30</f>
        <v>0</v>
      </c>
      <c r="D35" s="121">
        <f>E35-E33</f>
        <v>1777.48</v>
      </c>
      <c r="E35" s="21">
        <f>+E34+E23+E19+E14</f>
        <v>1777.48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23.2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rowBreaks count="1" manualBreakCount="1">
    <brk id="35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S48"/>
  <sheetViews>
    <sheetView view="pageBreakPreview" zoomScale="85" zoomScaleSheetLayoutView="85" workbookViewId="0">
      <pane xSplit="2" ySplit="5" topLeftCell="C15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E10" sqref="E10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103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0" customFormat="1" ht="31.5">
      <c r="A7" s="87"/>
      <c r="B7" s="88" t="s">
        <v>130</v>
      </c>
      <c r="C7" s="87">
        <v>0</v>
      </c>
      <c r="D7" s="87" t="s">
        <v>19</v>
      </c>
      <c r="E7" s="136">
        <v>24.92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0" customFormat="1" ht="31.5">
      <c r="A8" s="87"/>
      <c r="B8" s="88" t="s">
        <v>32</v>
      </c>
      <c r="C8" s="87">
        <v>0</v>
      </c>
      <c r="D8" s="87" t="s">
        <v>19</v>
      </c>
      <c r="E8" s="89">
        <v>0</v>
      </c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</row>
    <row r="9" spans="1:17" s="90" customFormat="1" ht="63">
      <c r="A9" s="87"/>
      <c r="B9" s="88" t="s">
        <v>75</v>
      </c>
      <c r="C9" s="87">
        <v>0</v>
      </c>
      <c r="D9" s="87" t="s">
        <v>19</v>
      </c>
      <c r="E9" s="136">
        <v>5.31</v>
      </c>
      <c r="F9" s="17" t="s">
        <v>107</v>
      </c>
      <c r="G9" s="17" t="s">
        <v>107</v>
      </c>
      <c r="H9" s="17" t="s">
        <v>107</v>
      </c>
      <c r="I9" s="17" t="s">
        <v>115</v>
      </c>
      <c r="J9" s="17" t="s">
        <v>115</v>
      </c>
      <c r="K9" s="17" t="s">
        <v>115</v>
      </c>
      <c r="L9" s="17" t="s">
        <v>115</v>
      </c>
      <c r="M9" s="17" t="s">
        <v>116</v>
      </c>
      <c r="N9" s="17" t="s">
        <v>116</v>
      </c>
      <c r="O9" s="17" t="s">
        <v>116</v>
      </c>
      <c r="P9" s="17" t="s">
        <v>116</v>
      </c>
      <c r="Q9" s="17" t="s">
        <v>113</v>
      </c>
    </row>
    <row r="10" spans="1:17" s="90" customFormat="1" ht="31.5">
      <c r="A10" s="87"/>
      <c r="B10" s="88" t="s">
        <v>57</v>
      </c>
      <c r="C10" s="87">
        <v>0</v>
      </c>
      <c r="D10" s="87" t="s">
        <v>19</v>
      </c>
      <c r="E10" s="136">
        <v>27.62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0" customFormat="1" ht="31.5">
      <c r="A11" s="87"/>
      <c r="B11" s="88" t="s">
        <v>54</v>
      </c>
      <c r="C11" s="87">
        <v>0</v>
      </c>
      <c r="D11" s="87" t="s">
        <v>19</v>
      </c>
      <c r="E11" s="89">
        <v>0</v>
      </c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</row>
    <row r="12" spans="1:17" s="90" customFormat="1" ht="31.5">
      <c r="A12" s="87"/>
      <c r="B12" s="8" t="s">
        <v>112</v>
      </c>
      <c r="C12" s="87">
        <v>0</v>
      </c>
      <c r="D12" s="87" t="s">
        <v>19</v>
      </c>
      <c r="E12" s="89">
        <v>0</v>
      </c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</row>
    <row r="13" spans="1:17" s="90" customFormat="1" ht="31.5">
      <c r="A13" s="87"/>
      <c r="B13" s="8" t="s">
        <v>111</v>
      </c>
      <c r="C13" s="87">
        <v>0</v>
      </c>
      <c r="D13" s="87" t="s">
        <v>19</v>
      </c>
      <c r="E13" s="89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57.85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131</v>
      </c>
      <c r="C17" s="5"/>
      <c r="D17" s="5" t="s">
        <v>19</v>
      </c>
      <c r="E17" s="119">
        <v>20.55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20.55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19">
        <v>24.32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19">
        <v>338.42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362.74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15">
        <v>0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0" t="s">
        <v>114</v>
      </c>
      <c r="C34" s="33">
        <f>SUM(C24:C33)</f>
        <v>0</v>
      </c>
      <c r="D34" s="5"/>
      <c r="E34" s="96">
        <f>SUM(E24:E33)</f>
        <v>0</v>
      </c>
      <c r="F34" s="17"/>
      <c r="G34" s="91"/>
      <c r="H34" s="91"/>
      <c r="I34" s="91"/>
      <c r="J34" s="91"/>
      <c r="K34" s="91"/>
      <c r="L34" s="91"/>
      <c r="M34" s="91"/>
      <c r="N34" s="91"/>
      <c r="O34" s="91"/>
      <c r="P34" s="17"/>
      <c r="Q34" s="17"/>
    </row>
    <row r="35" spans="1:19" ht="15.75">
      <c r="A35" s="144" t="s">
        <v>17</v>
      </c>
      <c r="B35" s="144"/>
      <c r="C35" s="33">
        <f>C14+C23+C19+C24+C25+C26+C27+C28+C29+C30</f>
        <v>0</v>
      </c>
      <c r="D35" s="121">
        <f>E35-E33</f>
        <v>441.14000000000004</v>
      </c>
      <c r="E35" s="21">
        <f>+E34+E23+E19+E14</f>
        <v>441.14000000000004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23.2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ageMargins left="0.17" right="0.17" top="0.48" bottom="0.3" header="0.3" footer="0.17"/>
  <pageSetup paperSize="9" scale="7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S48"/>
  <sheetViews>
    <sheetView zoomScale="85" zoomScaleNormal="85" zoomScaleSheetLayoutView="100" workbookViewId="0">
      <pane xSplit="2" ySplit="5" topLeftCell="C15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E21" sqref="E2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66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8" t="s">
        <v>130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0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0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133</v>
      </c>
      <c r="C17" s="5"/>
      <c r="D17" s="5" t="s">
        <v>19</v>
      </c>
      <c r="E17" s="119">
        <v>70.41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70.41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19">
        <v>205.23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19">
        <v>70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275.23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31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15">
        <v>0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0" t="s">
        <v>114</v>
      </c>
      <c r="C34" s="33">
        <f>SUM(C24:C33)</f>
        <v>0</v>
      </c>
      <c r="D34" s="5"/>
      <c r="E34" s="96">
        <f>SUM(E24:E33)</f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3">
        <f>C14+C23+C19+C24+C25+C26+C27+C28+C29+C30</f>
        <v>0</v>
      </c>
      <c r="D35" s="121">
        <f>E35-E33</f>
        <v>345.64</v>
      </c>
      <c r="E35" s="21">
        <f>+E34+E23+E19+E14</f>
        <v>345.64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23.2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ageMargins left="0" right="0" top="0.5" bottom="0.5" header="0.3" footer="0.3"/>
  <pageSetup paperSize="9" scale="7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S48"/>
  <sheetViews>
    <sheetView view="pageBreakPreview" zoomScale="85" zoomScaleSheetLayoutView="85" workbookViewId="0">
      <pane xSplit="2" ySplit="5" topLeftCell="C15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E17" sqref="E17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 thickBo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27.75" customHeight="1">
      <c r="A2" s="166" t="s">
        <v>134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8"/>
    </row>
    <row r="3" spans="1:17" ht="18.75">
      <c r="A3" s="169" t="s">
        <v>65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</row>
    <row r="4" spans="1:17" ht="15" customHeight="1">
      <c r="A4" s="2"/>
      <c r="B4" s="3"/>
      <c r="C4" s="3"/>
      <c r="D4" s="3"/>
      <c r="E4" s="3"/>
      <c r="F4" s="86" t="s">
        <v>136</v>
      </c>
      <c r="G4" s="3"/>
      <c r="H4" s="3"/>
      <c r="I4" s="3"/>
      <c r="J4" s="3"/>
      <c r="K4" s="3"/>
      <c r="L4" s="3"/>
      <c r="M4" s="3"/>
      <c r="N4" s="3"/>
      <c r="O4" s="3"/>
      <c r="P4" s="3"/>
      <c r="Q4" s="4"/>
    </row>
    <row r="5" spans="1:17">
      <c r="A5" s="171" t="s">
        <v>0</v>
      </c>
      <c r="B5" s="171" t="s">
        <v>1</v>
      </c>
      <c r="C5" s="171" t="s">
        <v>16</v>
      </c>
      <c r="D5" s="171" t="s">
        <v>2</v>
      </c>
      <c r="E5" s="171" t="s">
        <v>3</v>
      </c>
      <c r="F5" s="171" t="s">
        <v>127</v>
      </c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</row>
    <row r="6" spans="1:17">
      <c r="A6" s="171"/>
      <c r="B6" s="171"/>
      <c r="C6" s="171"/>
      <c r="D6" s="171"/>
      <c r="E6" s="171"/>
      <c r="F6" s="32" t="s">
        <v>4</v>
      </c>
      <c r="G6" s="32" t="s">
        <v>5</v>
      </c>
      <c r="H6" s="32" t="s">
        <v>6</v>
      </c>
      <c r="I6" s="32" t="s">
        <v>7</v>
      </c>
      <c r="J6" s="32" t="s">
        <v>8</v>
      </c>
      <c r="K6" s="32" t="s">
        <v>9</v>
      </c>
      <c r="L6" s="32" t="s">
        <v>10</v>
      </c>
      <c r="M6" s="32" t="s">
        <v>11</v>
      </c>
      <c r="N6" s="32" t="s">
        <v>12</v>
      </c>
      <c r="O6" s="32" t="s">
        <v>13</v>
      </c>
      <c r="P6" s="32" t="s">
        <v>14</v>
      </c>
      <c r="Q6" s="32" t="s">
        <v>15</v>
      </c>
    </row>
    <row r="7" spans="1:17" ht="15.75">
      <c r="A7" s="5">
        <v>1</v>
      </c>
      <c r="B7" s="6" t="s">
        <v>30</v>
      </c>
      <c r="C7" s="33">
        <v>0</v>
      </c>
      <c r="D7" s="33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s="9" customFormat="1" ht="31.5">
      <c r="A8" s="5"/>
      <c r="B8" s="8" t="s">
        <v>132</v>
      </c>
      <c r="C8" s="5">
        <v>0</v>
      </c>
      <c r="D8" s="5" t="s">
        <v>19</v>
      </c>
      <c r="E8" s="15">
        <v>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9" customFormat="1" ht="31.5">
      <c r="A9" s="5"/>
      <c r="B9" s="8" t="s">
        <v>32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63">
      <c r="A10" s="5"/>
      <c r="B10" s="8" t="s">
        <v>75</v>
      </c>
      <c r="C10" s="5">
        <v>0</v>
      </c>
      <c r="D10" s="5" t="s">
        <v>19</v>
      </c>
      <c r="E10" s="15"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s="9" customFormat="1" ht="31.5">
      <c r="A11" s="5"/>
      <c r="B11" s="8" t="s">
        <v>57</v>
      </c>
      <c r="C11" s="5">
        <v>0</v>
      </c>
      <c r="D11" s="5" t="s">
        <v>19</v>
      </c>
      <c r="E11" s="119">
        <v>0.41</v>
      </c>
      <c r="F11" s="17" t="s">
        <v>107</v>
      </c>
      <c r="G11" s="17" t="s">
        <v>107</v>
      </c>
      <c r="H11" s="17" t="s">
        <v>107</v>
      </c>
      <c r="I11" s="17" t="s">
        <v>115</v>
      </c>
      <c r="J11" s="17" t="s">
        <v>115</v>
      </c>
      <c r="K11" s="17" t="s">
        <v>115</v>
      </c>
      <c r="L11" s="17" t="s">
        <v>115</v>
      </c>
      <c r="M11" s="17" t="s">
        <v>116</v>
      </c>
      <c r="N11" s="17" t="s">
        <v>116</v>
      </c>
      <c r="O11" s="17" t="s">
        <v>116</v>
      </c>
      <c r="P11" s="17" t="s">
        <v>116</v>
      </c>
      <c r="Q11" s="17" t="s">
        <v>113</v>
      </c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SUM(C7:C13)</f>
        <v>0</v>
      </c>
      <c r="D14" s="33"/>
      <c r="E14" s="33">
        <f>SUM(E7:E13)</f>
        <v>0.41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131</v>
      </c>
      <c r="C17" s="5"/>
      <c r="D17" s="5" t="s">
        <v>19</v>
      </c>
      <c r="E17" s="119">
        <v>15.67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131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v>0</v>
      </c>
      <c r="D19" s="33"/>
      <c r="E19" s="21">
        <f>SUM(E16:E18)</f>
        <v>15.67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139.91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190.61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/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330.52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>
        <v>0</v>
      </c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/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15">
        <v>0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19" ht="15.75">
      <c r="A34" s="5"/>
      <c r="B34" s="30" t="s">
        <v>114</v>
      </c>
      <c r="C34" s="33">
        <f>SUM(C24:C33)</f>
        <v>0</v>
      </c>
      <c r="D34" s="5"/>
      <c r="E34" s="96">
        <f>SUM(E24:E33)</f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3">
        <f>C14+C23+C19+C24+C25+C26+C27+C28+C29+C30</f>
        <v>0</v>
      </c>
      <c r="D35" s="121">
        <f>E35-E34</f>
        <v>346.6</v>
      </c>
      <c r="E35" s="21">
        <f>+E34+E23+E19+E14</f>
        <v>346.6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23.25" customHeight="1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19.5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6">
    <mergeCell ref="J45:P45"/>
    <mergeCell ref="A1:Q1"/>
    <mergeCell ref="A2:Q2"/>
    <mergeCell ref="A3:Q3"/>
    <mergeCell ref="A5:A6"/>
    <mergeCell ref="B5:B6"/>
    <mergeCell ref="C5:C6"/>
    <mergeCell ref="D5:D6"/>
    <mergeCell ref="E5:E6"/>
    <mergeCell ref="F5:Q5"/>
    <mergeCell ref="A35:B35"/>
    <mergeCell ref="D38:I48"/>
    <mergeCell ref="A40:C40"/>
    <mergeCell ref="A41:C48"/>
    <mergeCell ref="J48:P48"/>
    <mergeCell ref="J46:P46"/>
    <mergeCell ref="A38:C38"/>
    <mergeCell ref="J38:P38"/>
    <mergeCell ref="A39:C39"/>
    <mergeCell ref="J39:P39"/>
    <mergeCell ref="J40:P40"/>
    <mergeCell ref="J47:P47"/>
    <mergeCell ref="J41:P41"/>
    <mergeCell ref="J42:P42"/>
    <mergeCell ref="J43:P43"/>
    <mergeCell ref="J44:P44"/>
  </mergeCells>
  <pageMargins left="0.22" right="0.16" top="0.75" bottom="0.75" header="0.3" footer="0.3"/>
  <pageSetup paperSize="9" scale="7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S48"/>
  <sheetViews>
    <sheetView view="pageBreakPreview" zoomScale="85" zoomScaleSheetLayoutView="85" workbookViewId="0">
      <pane xSplit="2" ySplit="5" topLeftCell="C15" activePane="bottomRight" state="frozen"/>
      <selection activeCell="D39" sqref="D39:I49"/>
      <selection pane="topRight" activeCell="D39" sqref="D39:I49"/>
      <selection pane="bottomLeft" activeCell="D39" sqref="D39:I49"/>
      <selection pane="bottomRight" activeCell="E21" sqref="E2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108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26" t="s">
        <v>130</v>
      </c>
      <c r="C7" s="33">
        <v>0</v>
      </c>
      <c r="D7" s="5" t="s">
        <v>19</v>
      </c>
      <c r="E7" s="139">
        <v>12.23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" customFormat="1" ht="31.5">
      <c r="A8" s="5"/>
      <c r="B8" s="8" t="s">
        <v>32</v>
      </c>
      <c r="C8" s="33">
        <v>0</v>
      </c>
      <c r="D8" s="5" t="s">
        <v>19</v>
      </c>
      <c r="E8" s="22">
        <v>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9" customFormat="1" ht="63">
      <c r="A9" s="5"/>
      <c r="B9" s="8" t="s">
        <v>75</v>
      </c>
      <c r="C9" s="33">
        <v>0</v>
      </c>
      <c r="D9" s="5" t="s">
        <v>19</v>
      </c>
      <c r="E9" s="22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33">
        <v>0</v>
      </c>
      <c r="D10" s="5" t="s">
        <v>19</v>
      </c>
      <c r="E10" s="139">
        <v>20.02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33">
        <v>0</v>
      </c>
      <c r="D11" s="5" t="s">
        <v>19</v>
      </c>
      <c r="E11" s="22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32.25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22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26" t="s">
        <v>131</v>
      </c>
      <c r="C17" s="5">
        <v>0</v>
      </c>
      <c r="D17" s="5" t="s">
        <v>19</v>
      </c>
      <c r="E17" s="139">
        <v>8.56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>
        <v>0</v>
      </c>
      <c r="D18" s="5" t="s">
        <v>19</v>
      </c>
      <c r="E18" s="22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8.56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39">
        <v>19.760000000000002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39">
        <v>28.74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22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48.5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33">
        <v>0</v>
      </c>
      <c r="D24" s="5" t="s">
        <v>19</v>
      </c>
      <c r="E24" s="22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33">
        <v>0</v>
      </c>
      <c r="D25" s="5" t="s">
        <v>19</v>
      </c>
      <c r="E25" s="22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33">
        <v>0</v>
      </c>
      <c r="D26" s="5" t="s">
        <v>19</v>
      </c>
      <c r="E26" s="22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33">
        <v>0</v>
      </c>
      <c r="D27" s="5" t="s">
        <v>19</v>
      </c>
      <c r="E27" s="22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33">
        <v>0</v>
      </c>
      <c r="D28" s="5" t="s">
        <v>19</v>
      </c>
      <c r="E28" s="22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33">
        <v>0</v>
      </c>
      <c r="D29" s="5" t="s">
        <v>19</v>
      </c>
      <c r="E29" s="22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33">
        <v>0</v>
      </c>
      <c r="D30" s="5" t="s">
        <v>19</v>
      </c>
      <c r="E30" s="22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/>
      <c r="D31" s="5" t="s">
        <v>19</v>
      </c>
      <c r="E31" s="22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/>
      <c r="D32" s="5" t="s">
        <v>19</v>
      </c>
      <c r="E32" s="22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33">
        <v>0</v>
      </c>
      <c r="D33" s="5" t="s">
        <v>72</v>
      </c>
      <c r="E33" s="22">
        <v>0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0" t="s">
        <v>114</v>
      </c>
      <c r="C34" s="33">
        <f>SUM(C24:C33)</f>
        <v>0</v>
      </c>
      <c r="D34" s="5"/>
      <c r="E34" s="96">
        <f>SUM(E24:E33)</f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3">
        <f>C14+C23+C19+C24+C25+C26+C27+C28+C29+C30</f>
        <v>0</v>
      </c>
      <c r="D35" s="121">
        <f>E35-E33</f>
        <v>89.31</v>
      </c>
      <c r="E35" s="21">
        <f>+E34+E23+E19+E14</f>
        <v>89.31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23.2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rintOptions horizontalCentered="1"/>
  <pageMargins left="0.25" right="0.25" top="0.25" bottom="0.25" header="0" footer="0"/>
  <pageSetup paperSize="9" scale="6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</sheetPr>
  <dimension ref="A1:S48"/>
  <sheetViews>
    <sheetView view="pageBreakPreview" zoomScale="85" zoomScaleSheetLayoutView="85" workbookViewId="0">
      <pane xSplit="2" ySplit="5" topLeftCell="C18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E10" sqref="E10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8" t="s">
        <v>130</v>
      </c>
      <c r="C7" s="5">
        <v>0</v>
      </c>
      <c r="D7" s="5" t="s">
        <v>19</v>
      </c>
      <c r="E7" s="119">
        <v>11.5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19">
        <v>28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34">
        <v>359.98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399.48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131</v>
      </c>
      <c r="C17" s="5">
        <v>0</v>
      </c>
      <c r="D17" s="5" t="s">
        <v>19</v>
      </c>
      <c r="E17" s="134">
        <v>306.33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>
        <v>0</v>
      </c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306.33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35">
        <v>867.26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19">
        <v>454.63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1321.8899999999999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60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8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>
        <v>0</v>
      </c>
      <c r="D26" s="5" t="s">
        <v>19</v>
      </c>
      <c r="E26" s="60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8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60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60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60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>
        <v>0</v>
      </c>
      <c r="D33" s="5" t="s">
        <v>72</v>
      </c>
      <c r="E33" s="85">
        <v>6.96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0" t="s">
        <v>114</v>
      </c>
      <c r="C34" s="33">
        <f>SUM(C24:C33)</f>
        <v>0</v>
      </c>
      <c r="D34" s="5"/>
      <c r="E34" s="100">
        <f>SUM(E24:E33)</f>
        <v>6.96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3">
        <f>C14+C23+C19+C24+C25+C26+C27+C28+C29+C30</f>
        <v>0</v>
      </c>
      <c r="D35" s="121">
        <f>E35-E33</f>
        <v>2027.6999999999998</v>
      </c>
      <c r="E35" s="24">
        <f>+E34+E23+E19+E14</f>
        <v>2034.6599999999999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23.2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ageMargins left="0.17" right="0.17" top="0.48" bottom="0.3" header="0.3" footer="0.17"/>
  <pageSetup paperSize="9" scale="7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</sheetPr>
  <dimension ref="A1:R48"/>
  <sheetViews>
    <sheetView view="pageBreakPreview" zoomScaleSheetLayoutView="100" workbookViewId="0">
      <pane xSplit="2" ySplit="5" topLeftCell="C15" activePane="bottomRight" state="frozen"/>
      <selection activeCell="N32" sqref="N32"/>
      <selection pane="topRight" activeCell="N32" sqref="N32"/>
      <selection pane="bottomLeft" activeCell="N32" sqref="N32"/>
      <selection pane="bottomRight" activeCell="E21" sqref="E21"/>
    </sheetView>
  </sheetViews>
  <sheetFormatPr defaultRowHeight="15"/>
  <cols>
    <col min="1" max="1" width="6.28515625" style="9" bestFit="1" customWidth="1"/>
    <col min="2" max="2" width="47.140625" style="1" bestFit="1" customWidth="1"/>
    <col min="3" max="3" width="11.140625" style="1" customWidth="1"/>
    <col min="4" max="4" width="15.7109375" style="1" customWidth="1"/>
    <col min="5" max="5" width="14.28515625" style="1" customWidth="1"/>
    <col min="6" max="6" width="5.28515625" style="13" bestFit="1" customWidth="1"/>
    <col min="7" max="7" width="4.85546875" style="13" bestFit="1" customWidth="1"/>
    <col min="8" max="8" width="5.140625" style="13" bestFit="1" customWidth="1"/>
    <col min="9" max="9" width="4.42578125" style="13" bestFit="1" customWidth="1"/>
    <col min="10" max="10" width="5" style="13" bestFit="1" customWidth="1"/>
    <col min="11" max="11" width="5.5703125" style="13" bestFit="1" customWidth="1"/>
    <col min="12" max="12" width="4.5703125" style="13" bestFit="1" customWidth="1"/>
    <col min="13" max="13" width="5.140625" style="13" bestFit="1" customWidth="1"/>
    <col min="14" max="14" width="4.85546875" style="13" bestFit="1" customWidth="1"/>
    <col min="15" max="15" width="4.42578125" style="13" bestFit="1" customWidth="1"/>
    <col min="16" max="16" width="4.85546875" style="13" bestFit="1" customWidth="1"/>
    <col min="17" max="17" width="6.5703125" style="13" bestFit="1" customWidth="1"/>
    <col min="18" max="255" width="9.140625" style="1"/>
    <col min="256" max="256" width="8.42578125" style="1" customWidth="1"/>
    <col min="257" max="257" width="38" style="1" customWidth="1"/>
    <col min="258" max="258" width="10.85546875" style="1" customWidth="1"/>
    <col min="259" max="259" width="16.42578125" style="1" customWidth="1"/>
    <col min="260" max="260" width="14.28515625" style="1" customWidth="1"/>
    <col min="261" max="511" width="9.140625" style="1"/>
    <col min="512" max="512" width="8.42578125" style="1" customWidth="1"/>
    <col min="513" max="513" width="38" style="1" customWidth="1"/>
    <col min="514" max="514" width="10.85546875" style="1" customWidth="1"/>
    <col min="515" max="515" width="16.42578125" style="1" customWidth="1"/>
    <col min="516" max="516" width="14.28515625" style="1" customWidth="1"/>
    <col min="517" max="767" width="9.140625" style="1"/>
    <col min="768" max="768" width="8.42578125" style="1" customWidth="1"/>
    <col min="769" max="769" width="38" style="1" customWidth="1"/>
    <col min="770" max="770" width="10.85546875" style="1" customWidth="1"/>
    <col min="771" max="771" width="16.42578125" style="1" customWidth="1"/>
    <col min="772" max="772" width="14.28515625" style="1" customWidth="1"/>
    <col min="773" max="1023" width="9.140625" style="1"/>
    <col min="1024" max="1024" width="8.42578125" style="1" customWidth="1"/>
    <col min="1025" max="1025" width="38" style="1" customWidth="1"/>
    <col min="1026" max="1026" width="10.85546875" style="1" customWidth="1"/>
    <col min="1027" max="1027" width="16.42578125" style="1" customWidth="1"/>
    <col min="1028" max="1028" width="14.28515625" style="1" customWidth="1"/>
    <col min="1029" max="1279" width="9.140625" style="1"/>
    <col min="1280" max="1280" width="8.42578125" style="1" customWidth="1"/>
    <col min="1281" max="1281" width="38" style="1" customWidth="1"/>
    <col min="1282" max="1282" width="10.85546875" style="1" customWidth="1"/>
    <col min="1283" max="1283" width="16.42578125" style="1" customWidth="1"/>
    <col min="1284" max="1284" width="14.28515625" style="1" customWidth="1"/>
    <col min="1285" max="1535" width="9.140625" style="1"/>
    <col min="1536" max="1536" width="8.42578125" style="1" customWidth="1"/>
    <col min="1537" max="1537" width="38" style="1" customWidth="1"/>
    <col min="1538" max="1538" width="10.85546875" style="1" customWidth="1"/>
    <col min="1539" max="1539" width="16.42578125" style="1" customWidth="1"/>
    <col min="1540" max="1540" width="14.28515625" style="1" customWidth="1"/>
    <col min="1541" max="1791" width="9.140625" style="1"/>
    <col min="1792" max="1792" width="8.42578125" style="1" customWidth="1"/>
    <col min="1793" max="1793" width="38" style="1" customWidth="1"/>
    <col min="1794" max="1794" width="10.85546875" style="1" customWidth="1"/>
    <col min="1795" max="1795" width="16.42578125" style="1" customWidth="1"/>
    <col min="1796" max="1796" width="14.28515625" style="1" customWidth="1"/>
    <col min="1797" max="2047" width="9.140625" style="1"/>
    <col min="2048" max="2048" width="8.42578125" style="1" customWidth="1"/>
    <col min="2049" max="2049" width="38" style="1" customWidth="1"/>
    <col min="2050" max="2050" width="10.85546875" style="1" customWidth="1"/>
    <col min="2051" max="2051" width="16.42578125" style="1" customWidth="1"/>
    <col min="2052" max="2052" width="14.28515625" style="1" customWidth="1"/>
    <col min="2053" max="2303" width="9.140625" style="1"/>
    <col min="2304" max="2304" width="8.42578125" style="1" customWidth="1"/>
    <col min="2305" max="2305" width="38" style="1" customWidth="1"/>
    <col min="2306" max="2306" width="10.85546875" style="1" customWidth="1"/>
    <col min="2307" max="2307" width="16.42578125" style="1" customWidth="1"/>
    <col min="2308" max="2308" width="14.28515625" style="1" customWidth="1"/>
    <col min="2309" max="2559" width="9.140625" style="1"/>
    <col min="2560" max="2560" width="8.42578125" style="1" customWidth="1"/>
    <col min="2561" max="2561" width="38" style="1" customWidth="1"/>
    <col min="2562" max="2562" width="10.85546875" style="1" customWidth="1"/>
    <col min="2563" max="2563" width="16.42578125" style="1" customWidth="1"/>
    <col min="2564" max="2564" width="14.28515625" style="1" customWidth="1"/>
    <col min="2565" max="2815" width="9.140625" style="1"/>
    <col min="2816" max="2816" width="8.42578125" style="1" customWidth="1"/>
    <col min="2817" max="2817" width="38" style="1" customWidth="1"/>
    <col min="2818" max="2818" width="10.85546875" style="1" customWidth="1"/>
    <col min="2819" max="2819" width="16.42578125" style="1" customWidth="1"/>
    <col min="2820" max="2820" width="14.28515625" style="1" customWidth="1"/>
    <col min="2821" max="3071" width="9.140625" style="1"/>
    <col min="3072" max="3072" width="8.42578125" style="1" customWidth="1"/>
    <col min="3073" max="3073" width="38" style="1" customWidth="1"/>
    <col min="3074" max="3074" width="10.85546875" style="1" customWidth="1"/>
    <col min="3075" max="3075" width="16.42578125" style="1" customWidth="1"/>
    <col min="3076" max="3076" width="14.28515625" style="1" customWidth="1"/>
    <col min="3077" max="3327" width="9.140625" style="1"/>
    <col min="3328" max="3328" width="8.42578125" style="1" customWidth="1"/>
    <col min="3329" max="3329" width="38" style="1" customWidth="1"/>
    <col min="3330" max="3330" width="10.85546875" style="1" customWidth="1"/>
    <col min="3331" max="3331" width="16.42578125" style="1" customWidth="1"/>
    <col min="3332" max="3332" width="14.28515625" style="1" customWidth="1"/>
    <col min="3333" max="3583" width="9.140625" style="1"/>
    <col min="3584" max="3584" width="8.42578125" style="1" customWidth="1"/>
    <col min="3585" max="3585" width="38" style="1" customWidth="1"/>
    <col min="3586" max="3586" width="10.85546875" style="1" customWidth="1"/>
    <col min="3587" max="3587" width="16.42578125" style="1" customWidth="1"/>
    <col min="3588" max="3588" width="14.28515625" style="1" customWidth="1"/>
    <col min="3589" max="3839" width="9.140625" style="1"/>
    <col min="3840" max="3840" width="8.42578125" style="1" customWidth="1"/>
    <col min="3841" max="3841" width="38" style="1" customWidth="1"/>
    <col min="3842" max="3842" width="10.85546875" style="1" customWidth="1"/>
    <col min="3843" max="3843" width="16.42578125" style="1" customWidth="1"/>
    <col min="3844" max="3844" width="14.28515625" style="1" customWidth="1"/>
    <col min="3845" max="4095" width="9.140625" style="1"/>
    <col min="4096" max="4096" width="8.42578125" style="1" customWidth="1"/>
    <col min="4097" max="4097" width="38" style="1" customWidth="1"/>
    <col min="4098" max="4098" width="10.85546875" style="1" customWidth="1"/>
    <col min="4099" max="4099" width="16.42578125" style="1" customWidth="1"/>
    <col min="4100" max="4100" width="14.28515625" style="1" customWidth="1"/>
    <col min="4101" max="4351" width="9.140625" style="1"/>
    <col min="4352" max="4352" width="8.42578125" style="1" customWidth="1"/>
    <col min="4353" max="4353" width="38" style="1" customWidth="1"/>
    <col min="4354" max="4354" width="10.85546875" style="1" customWidth="1"/>
    <col min="4355" max="4355" width="16.42578125" style="1" customWidth="1"/>
    <col min="4356" max="4356" width="14.28515625" style="1" customWidth="1"/>
    <col min="4357" max="4607" width="9.140625" style="1"/>
    <col min="4608" max="4608" width="8.42578125" style="1" customWidth="1"/>
    <col min="4609" max="4609" width="38" style="1" customWidth="1"/>
    <col min="4610" max="4610" width="10.85546875" style="1" customWidth="1"/>
    <col min="4611" max="4611" width="16.42578125" style="1" customWidth="1"/>
    <col min="4612" max="4612" width="14.28515625" style="1" customWidth="1"/>
    <col min="4613" max="4863" width="9.140625" style="1"/>
    <col min="4864" max="4864" width="8.42578125" style="1" customWidth="1"/>
    <col min="4865" max="4865" width="38" style="1" customWidth="1"/>
    <col min="4866" max="4866" width="10.85546875" style="1" customWidth="1"/>
    <col min="4867" max="4867" width="16.42578125" style="1" customWidth="1"/>
    <col min="4868" max="4868" width="14.28515625" style="1" customWidth="1"/>
    <col min="4869" max="5119" width="9.140625" style="1"/>
    <col min="5120" max="5120" width="8.42578125" style="1" customWidth="1"/>
    <col min="5121" max="5121" width="38" style="1" customWidth="1"/>
    <col min="5122" max="5122" width="10.85546875" style="1" customWidth="1"/>
    <col min="5123" max="5123" width="16.42578125" style="1" customWidth="1"/>
    <col min="5124" max="5124" width="14.28515625" style="1" customWidth="1"/>
    <col min="5125" max="5375" width="9.140625" style="1"/>
    <col min="5376" max="5376" width="8.42578125" style="1" customWidth="1"/>
    <col min="5377" max="5377" width="38" style="1" customWidth="1"/>
    <col min="5378" max="5378" width="10.85546875" style="1" customWidth="1"/>
    <col min="5379" max="5379" width="16.42578125" style="1" customWidth="1"/>
    <col min="5380" max="5380" width="14.28515625" style="1" customWidth="1"/>
    <col min="5381" max="5631" width="9.140625" style="1"/>
    <col min="5632" max="5632" width="8.42578125" style="1" customWidth="1"/>
    <col min="5633" max="5633" width="38" style="1" customWidth="1"/>
    <col min="5634" max="5634" width="10.85546875" style="1" customWidth="1"/>
    <col min="5635" max="5635" width="16.42578125" style="1" customWidth="1"/>
    <col min="5636" max="5636" width="14.28515625" style="1" customWidth="1"/>
    <col min="5637" max="5887" width="9.140625" style="1"/>
    <col min="5888" max="5888" width="8.42578125" style="1" customWidth="1"/>
    <col min="5889" max="5889" width="38" style="1" customWidth="1"/>
    <col min="5890" max="5890" width="10.85546875" style="1" customWidth="1"/>
    <col min="5891" max="5891" width="16.42578125" style="1" customWidth="1"/>
    <col min="5892" max="5892" width="14.28515625" style="1" customWidth="1"/>
    <col min="5893" max="6143" width="9.140625" style="1"/>
    <col min="6144" max="6144" width="8.42578125" style="1" customWidth="1"/>
    <col min="6145" max="6145" width="38" style="1" customWidth="1"/>
    <col min="6146" max="6146" width="10.85546875" style="1" customWidth="1"/>
    <col min="6147" max="6147" width="16.42578125" style="1" customWidth="1"/>
    <col min="6148" max="6148" width="14.28515625" style="1" customWidth="1"/>
    <col min="6149" max="6399" width="9.140625" style="1"/>
    <col min="6400" max="6400" width="8.42578125" style="1" customWidth="1"/>
    <col min="6401" max="6401" width="38" style="1" customWidth="1"/>
    <col min="6402" max="6402" width="10.85546875" style="1" customWidth="1"/>
    <col min="6403" max="6403" width="16.42578125" style="1" customWidth="1"/>
    <col min="6404" max="6404" width="14.28515625" style="1" customWidth="1"/>
    <col min="6405" max="6655" width="9.140625" style="1"/>
    <col min="6656" max="6656" width="8.42578125" style="1" customWidth="1"/>
    <col min="6657" max="6657" width="38" style="1" customWidth="1"/>
    <col min="6658" max="6658" width="10.85546875" style="1" customWidth="1"/>
    <col min="6659" max="6659" width="16.42578125" style="1" customWidth="1"/>
    <col min="6660" max="6660" width="14.28515625" style="1" customWidth="1"/>
    <col min="6661" max="6911" width="9.140625" style="1"/>
    <col min="6912" max="6912" width="8.42578125" style="1" customWidth="1"/>
    <col min="6913" max="6913" width="38" style="1" customWidth="1"/>
    <col min="6914" max="6914" width="10.85546875" style="1" customWidth="1"/>
    <col min="6915" max="6915" width="16.42578125" style="1" customWidth="1"/>
    <col min="6916" max="6916" width="14.28515625" style="1" customWidth="1"/>
    <col min="6917" max="7167" width="9.140625" style="1"/>
    <col min="7168" max="7168" width="8.42578125" style="1" customWidth="1"/>
    <col min="7169" max="7169" width="38" style="1" customWidth="1"/>
    <col min="7170" max="7170" width="10.85546875" style="1" customWidth="1"/>
    <col min="7171" max="7171" width="16.42578125" style="1" customWidth="1"/>
    <col min="7172" max="7172" width="14.28515625" style="1" customWidth="1"/>
    <col min="7173" max="7423" width="9.140625" style="1"/>
    <col min="7424" max="7424" width="8.42578125" style="1" customWidth="1"/>
    <col min="7425" max="7425" width="38" style="1" customWidth="1"/>
    <col min="7426" max="7426" width="10.85546875" style="1" customWidth="1"/>
    <col min="7427" max="7427" width="16.42578125" style="1" customWidth="1"/>
    <col min="7428" max="7428" width="14.28515625" style="1" customWidth="1"/>
    <col min="7429" max="7679" width="9.140625" style="1"/>
    <col min="7680" max="7680" width="8.42578125" style="1" customWidth="1"/>
    <col min="7681" max="7681" width="38" style="1" customWidth="1"/>
    <col min="7682" max="7682" width="10.85546875" style="1" customWidth="1"/>
    <col min="7683" max="7683" width="16.42578125" style="1" customWidth="1"/>
    <col min="7684" max="7684" width="14.28515625" style="1" customWidth="1"/>
    <col min="7685" max="7935" width="9.140625" style="1"/>
    <col min="7936" max="7936" width="8.42578125" style="1" customWidth="1"/>
    <col min="7937" max="7937" width="38" style="1" customWidth="1"/>
    <col min="7938" max="7938" width="10.85546875" style="1" customWidth="1"/>
    <col min="7939" max="7939" width="16.42578125" style="1" customWidth="1"/>
    <col min="7940" max="7940" width="14.28515625" style="1" customWidth="1"/>
    <col min="7941" max="8191" width="9.140625" style="1"/>
    <col min="8192" max="8192" width="8.42578125" style="1" customWidth="1"/>
    <col min="8193" max="8193" width="38" style="1" customWidth="1"/>
    <col min="8194" max="8194" width="10.85546875" style="1" customWidth="1"/>
    <col min="8195" max="8195" width="16.42578125" style="1" customWidth="1"/>
    <col min="8196" max="8196" width="14.28515625" style="1" customWidth="1"/>
    <col min="8197" max="8447" width="9.140625" style="1"/>
    <col min="8448" max="8448" width="8.42578125" style="1" customWidth="1"/>
    <col min="8449" max="8449" width="38" style="1" customWidth="1"/>
    <col min="8450" max="8450" width="10.85546875" style="1" customWidth="1"/>
    <col min="8451" max="8451" width="16.42578125" style="1" customWidth="1"/>
    <col min="8452" max="8452" width="14.28515625" style="1" customWidth="1"/>
    <col min="8453" max="8703" width="9.140625" style="1"/>
    <col min="8704" max="8704" width="8.42578125" style="1" customWidth="1"/>
    <col min="8705" max="8705" width="38" style="1" customWidth="1"/>
    <col min="8706" max="8706" width="10.85546875" style="1" customWidth="1"/>
    <col min="8707" max="8707" width="16.42578125" style="1" customWidth="1"/>
    <col min="8708" max="8708" width="14.28515625" style="1" customWidth="1"/>
    <col min="8709" max="8959" width="9.140625" style="1"/>
    <col min="8960" max="8960" width="8.42578125" style="1" customWidth="1"/>
    <col min="8961" max="8961" width="38" style="1" customWidth="1"/>
    <col min="8962" max="8962" width="10.85546875" style="1" customWidth="1"/>
    <col min="8963" max="8963" width="16.42578125" style="1" customWidth="1"/>
    <col min="8964" max="8964" width="14.28515625" style="1" customWidth="1"/>
    <col min="8965" max="9215" width="9.140625" style="1"/>
    <col min="9216" max="9216" width="8.42578125" style="1" customWidth="1"/>
    <col min="9217" max="9217" width="38" style="1" customWidth="1"/>
    <col min="9218" max="9218" width="10.85546875" style="1" customWidth="1"/>
    <col min="9219" max="9219" width="16.42578125" style="1" customWidth="1"/>
    <col min="9220" max="9220" width="14.28515625" style="1" customWidth="1"/>
    <col min="9221" max="9471" width="9.140625" style="1"/>
    <col min="9472" max="9472" width="8.42578125" style="1" customWidth="1"/>
    <col min="9473" max="9473" width="38" style="1" customWidth="1"/>
    <col min="9474" max="9474" width="10.85546875" style="1" customWidth="1"/>
    <col min="9475" max="9475" width="16.42578125" style="1" customWidth="1"/>
    <col min="9476" max="9476" width="14.28515625" style="1" customWidth="1"/>
    <col min="9477" max="9727" width="9.140625" style="1"/>
    <col min="9728" max="9728" width="8.42578125" style="1" customWidth="1"/>
    <col min="9729" max="9729" width="38" style="1" customWidth="1"/>
    <col min="9730" max="9730" width="10.85546875" style="1" customWidth="1"/>
    <col min="9731" max="9731" width="16.42578125" style="1" customWidth="1"/>
    <col min="9732" max="9732" width="14.28515625" style="1" customWidth="1"/>
    <col min="9733" max="9983" width="9.140625" style="1"/>
    <col min="9984" max="9984" width="8.42578125" style="1" customWidth="1"/>
    <col min="9985" max="9985" width="38" style="1" customWidth="1"/>
    <col min="9986" max="9986" width="10.85546875" style="1" customWidth="1"/>
    <col min="9987" max="9987" width="16.42578125" style="1" customWidth="1"/>
    <col min="9988" max="9988" width="14.28515625" style="1" customWidth="1"/>
    <col min="9989" max="10239" width="9.140625" style="1"/>
    <col min="10240" max="10240" width="8.42578125" style="1" customWidth="1"/>
    <col min="10241" max="10241" width="38" style="1" customWidth="1"/>
    <col min="10242" max="10242" width="10.85546875" style="1" customWidth="1"/>
    <col min="10243" max="10243" width="16.42578125" style="1" customWidth="1"/>
    <col min="10244" max="10244" width="14.28515625" style="1" customWidth="1"/>
    <col min="10245" max="10495" width="9.140625" style="1"/>
    <col min="10496" max="10496" width="8.42578125" style="1" customWidth="1"/>
    <col min="10497" max="10497" width="38" style="1" customWidth="1"/>
    <col min="10498" max="10498" width="10.85546875" style="1" customWidth="1"/>
    <col min="10499" max="10499" width="16.42578125" style="1" customWidth="1"/>
    <col min="10500" max="10500" width="14.28515625" style="1" customWidth="1"/>
    <col min="10501" max="10751" width="9.140625" style="1"/>
    <col min="10752" max="10752" width="8.42578125" style="1" customWidth="1"/>
    <col min="10753" max="10753" width="38" style="1" customWidth="1"/>
    <col min="10754" max="10754" width="10.85546875" style="1" customWidth="1"/>
    <col min="10755" max="10755" width="16.42578125" style="1" customWidth="1"/>
    <col min="10756" max="10756" width="14.28515625" style="1" customWidth="1"/>
    <col min="10757" max="11007" width="9.140625" style="1"/>
    <col min="11008" max="11008" width="8.42578125" style="1" customWidth="1"/>
    <col min="11009" max="11009" width="38" style="1" customWidth="1"/>
    <col min="11010" max="11010" width="10.85546875" style="1" customWidth="1"/>
    <col min="11011" max="11011" width="16.42578125" style="1" customWidth="1"/>
    <col min="11012" max="11012" width="14.28515625" style="1" customWidth="1"/>
    <col min="11013" max="11263" width="9.140625" style="1"/>
    <col min="11264" max="11264" width="8.42578125" style="1" customWidth="1"/>
    <col min="11265" max="11265" width="38" style="1" customWidth="1"/>
    <col min="11266" max="11266" width="10.85546875" style="1" customWidth="1"/>
    <col min="11267" max="11267" width="16.42578125" style="1" customWidth="1"/>
    <col min="11268" max="11268" width="14.28515625" style="1" customWidth="1"/>
    <col min="11269" max="11519" width="9.140625" style="1"/>
    <col min="11520" max="11520" width="8.42578125" style="1" customWidth="1"/>
    <col min="11521" max="11521" width="38" style="1" customWidth="1"/>
    <col min="11522" max="11522" width="10.85546875" style="1" customWidth="1"/>
    <col min="11523" max="11523" width="16.42578125" style="1" customWidth="1"/>
    <col min="11524" max="11524" width="14.28515625" style="1" customWidth="1"/>
    <col min="11525" max="11775" width="9.140625" style="1"/>
    <col min="11776" max="11776" width="8.42578125" style="1" customWidth="1"/>
    <col min="11777" max="11777" width="38" style="1" customWidth="1"/>
    <col min="11778" max="11778" width="10.85546875" style="1" customWidth="1"/>
    <col min="11779" max="11779" width="16.42578125" style="1" customWidth="1"/>
    <col min="11780" max="11780" width="14.28515625" style="1" customWidth="1"/>
    <col min="11781" max="12031" width="9.140625" style="1"/>
    <col min="12032" max="12032" width="8.42578125" style="1" customWidth="1"/>
    <col min="12033" max="12033" width="38" style="1" customWidth="1"/>
    <col min="12034" max="12034" width="10.85546875" style="1" customWidth="1"/>
    <col min="12035" max="12035" width="16.42578125" style="1" customWidth="1"/>
    <col min="12036" max="12036" width="14.28515625" style="1" customWidth="1"/>
    <col min="12037" max="12287" width="9.140625" style="1"/>
    <col min="12288" max="12288" width="8.42578125" style="1" customWidth="1"/>
    <col min="12289" max="12289" width="38" style="1" customWidth="1"/>
    <col min="12290" max="12290" width="10.85546875" style="1" customWidth="1"/>
    <col min="12291" max="12291" width="16.42578125" style="1" customWidth="1"/>
    <col min="12292" max="12292" width="14.28515625" style="1" customWidth="1"/>
    <col min="12293" max="12543" width="9.140625" style="1"/>
    <col min="12544" max="12544" width="8.42578125" style="1" customWidth="1"/>
    <col min="12545" max="12545" width="38" style="1" customWidth="1"/>
    <col min="12546" max="12546" width="10.85546875" style="1" customWidth="1"/>
    <col min="12547" max="12547" width="16.42578125" style="1" customWidth="1"/>
    <col min="12548" max="12548" width="14.28515625" style="1" customWidth="1"/>
    <col min="12549" max="12799" width="9.140625" style="1"/>
    <col min="12800" max="12800" width="8.42578125" style="1" customWidth="1"/>
    <col min="12801" max="12801" width="38" style="1" customWidth="1"/>
    <col min="12802" max="12802" width="10.85546875" style="1" customWidth="1"/>
    <col min="12803" max="12803" width="16.42578125" style="1" customWidth="1"/>
    <col min="12804" max="12804" width="14.28515625" style="1" customWidth="1"/>
    <col min="12805" max="13055" width="9.140625" style="1"/>
    <col min="13056" max="13056" width="8.42578125" style="1" customWidth="1"/>
    <col min="13057" max="13057" width="38" style="1" customWidth="1"/>
    <col min="13058" max="13058" width="10.85546875" style="1" customWidth="1"/>
    <col min="13059" max="13059" width="16.42578125" style="1" customWidth="1"/>
    <col min="13060" max="13060" width="14.28515625" style="1" customWidth="1"/>
    <col min="13061" max="13311" width="9.140625" style="1"/>
    <col min="13312" max="13312" width="8.42578125" style="1" customWidth="1"/>
    <col min="13313" max="13313" width="38" style="1" customWidth="1"/>
    <col min="13314" max="13314" width="10.85546875" style="1" customWidth="1"/>
    <col min="13315" max="13315" width="16.42578125" style="1" customWidth="1"/>
    <col min="13316" max="13316" width="14.28515625" style="1" customWidth="1"/>
    <col min="13317" max="13567" width="9.140625" style="1"/>
    <col min="13568" max="13568" width="8.42578125" style="1" customWidth="1"/>
    <col min="13569" max="13569" width="38" style="1" customWidth="1"/>
    <col min="13570" max="13570" width="10.85546875" style="1" customWidth="1"/>
    <col min="13571" max="13571" width="16.42578125" style="1" customWidth="1"/>
    <col min="13572" max="13572" width="14.28515625" style="1" customWidth="1"/>
    <col min="13573" max="13823" width="9.140625" style="1"/>
    <col min="13824" max="13824" width="8.42578125" style="1" customWidth="1"/>
    <col min="13825" max="13825" width="38" style="1" customWidth="1"/>
    <col min="13826" max="13826" width="10.85546875" style="1" customWidth="1"/>
    <col min="13827" max="13827" width="16.42578125" style="1" customWidth="1"/>
    <col min="13828" max="13828" width="14.28515625" style="1" customWidth="1"/>
    <col min="13829" max="14079" width="9.140625" style="1"/>
    <col min="14080" max="14080" width="8.42578125" style="1" customWidth="1"/>
    <col min="14081" max="14081" width="38" style="1" customWidth="1"/>
    <col min="14082" max="14082" width="10.85546875" style="1" customWidth="1"/>
    <col min="14083" max="14083" width="16.42578125" style="1" customWidth="1"/>
    <col min="14084" max="14084" width="14.28515625" style="1" customWidth="1"/>
    <col min="14085" max="14335" width="9.140625" style="1"/>
    <col min="14336" max="14336" width="8.42578125" style="1" customWidth="1"/>
    <col min="14337" max="14337" width="38" style="1" customWidth="1"/>
    <col min="14338" max="14338" width="10.85546875" style="1" customWidth="1"/>
    <col min="14339" max="14339" width="16.42578125" style="1" customWidth="1"/>
    <col min="14340" max="14340" width="14.28515625" style="1" customWidth="1"/>
    <col min="14341" max="14591" width="9.140625" style="1"/>
    <col min="14592" max="14592" width="8.42578125" style="1" customWidth="1"/>
    <col min="14593" max="14593" width="38" style="1" customWidth="1"/>
    <col min="14594" max="14594" width="10.85546875" style="1" customWidth="1"/>
    <col min="14595" max="14595" width="16.42578125" style="1" customWidth="1"/>
    <col min="14596" max="14596" width="14.28515625" style="1" customWidth="1"/>
    <col min="14597" max="14847" width="9.140625" style="1"/>
    <col min="14848" max="14848" width="8.42578125" style="1" customWidth="1"/>
    <col min="14849" max="14849" width="38" style="1" customWidth="1"/>
    <col min="14850" max="14850" width="10.85546875" style="1" customWidth="1"/>
    <col min="14851" max="14851" width="16.42578125" style="1" customWidth="1"/>
    <col min="14852" max="14852" width="14.28515625" style="1" customWidth="1"/>
    <col min="14853" max="15103" width="9.140625" style="1"/>
    <col min="15104" max="15104" width="8.42578125" style="1" customWidth="1"/>
    <col min="15105" max="15105" width="38" style="1" customWidth="1"/>
    <col min="15106" max="15106" width="10.85546875" style="1" customWidth="1"/>
    <col min="15107" max="15107" width="16.42578125" style="1" customWidth="1"/>
    <col min="15108" max="15108" width="14.28515625" style="1" customWidth="1"/>
    <col min="15109" max="15359" width="9.140625" style="1"/>
    <col min="15360" max="15360" width="8.42578125" style="1" customWidth="1"/>
    <col min="15361" max="15361" width="38" style="1" customWidth="1"/>
    <col min="15362" max="15362" width="10.85546875" style="1" customWidth="1"/>
    <col min="15363" max="15363" width="16.42578125" style="1" customWidth="1"/>
    <col min="15364" max="15364" width="14.28515625" style="1" customWidth="1"/>
    <col min="15365" max="15615" width="9.140625" style="1"/>
    <col min="15616" max="15616" width="8.42578125" style="1" customWidth="1"/>
    <col min="15617" max="15617" width="38" style="1" customWidth="1"/>
    <col min="15618" max="15618" width="10.85546875" style="1" customWidth="1"/>
    <col min="15619" max="15619" width="16.42578125" style="1" customWidth="1"/>
    <col min="15620" max="15620" width="14.28515625" style="1" customWidth="1"/>
    <col min="15621" max="15871" width="9.140625" style="1"/>
    <col min="15872" max="15872" width="8.42578125" style="1" customWidth="1"/>
    <col min="15873" max="15873" width="38" style="1" customWidth="1"/>
    <col min="15874" max="15874" width="10.85546875" style="1" customWidth="1"/>
    <col min="15875" max="15875" width="16.42578125" style="1" customWidth="1"/>
    <col min="15876" max="15876" width="14.28515625" style="1" customWidth="1"/>
    <col min="15877" max="16127" width="9.140625" style="1"/>
    <col min="16128" max="16128" width="8.42578125" style="1" customWidth="1"/>
    <col min="16129" max="16129" width="38" style="1" customWidth="1"/>
    <col min="16130" max="16130" width="10.85546875" style="1" customWidth="1"/>
    <col min="16131" max="16131" width="16.42578125" style="1" customWidth="1"/>
    <col min="16132" max="16132" width="14.28515625" style="1" customWidth="1"/>
    <col min="16133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8" t="s">
        <v>130</v>
      </c>
      <c r="C7" s="5">
        <v>0</v>
      </c>
      <c r="D7" s="5" t="s">
        <v>19</v>
      </c>
      <c r="E7" s="119">
        <v>23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19">
        <v>12.1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47.25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19">
        <v>34.29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69.39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131</v>
      </c>
      <c r="C17" s="5">
        <v>0</v>
      </c>
      <c r="D17" s="5" t="s">
        <v>19</v>
      </c>
      <c r="E17" s="119">
        <v>547.4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>
        <v>0</v>
      </c>
      <c r="D18" s="5" t="s">
        <v>19</v>
      </c>
      <c r="E18" s="119">
        <v>12.25</v>
      </c>
      <c r="F18" s="17" t="s">
        <v>107</v>
      </c>
      <c r="G18" s="17" t="s">
        <v>107</v>
      </c>
      <c r="H18" s="17" t="s">
        <v>107</v>
      </c>
      <c r="I18" s="17" t="s">
        <v>115</v>
      </c>
      <c r="J18" s="17" t="s">
        <v>115</v>
      </c>
      <c r="K18" s="17" t="s">
        <v>115</v>
      </c>
      <c r="L18" s="17" t="s">
        <v>115</v>
      </c>
      <c r="M18" s="17" t="s">
        <v>116</v>
      </c>
      <c r="N18" s="17" t="s">
        <v>116</v>
      </c>
      <c r="O18" s="17" t="s">
        <v>116</v>
      </c>
      <c r="P18" s="17" t="s">
        <v>116</v>
      </c>
      <c r="Q18" s="17" t="s">
        <v>113</v>
      </c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559.65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19">
        <v>10.49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19">
        <v>1123.58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1134.07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31.5">
      <c r="A26" s="5">
        <v>8</v>
      </c>
      <c r="B26" s="11" t="s">
        <v>74</v>
      </c>
      <c r="C26" s="5">
        <v>0</v>
      </c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31.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>
        <v>0</v>
      </c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>
        <v>0</v>
      </c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8" ht="15.75">
      <c r="A33" s="5">
        <v>15</v>
      </c>
      <c r="B33" s="11" t="s">
        <v>55</v>
      </c>
      <c r="C33" s="5">
        <v>0</v>
      </c>
      <c r="D33" s="5" t="s">
        <v>72</v>
      </c>
      <c r="E33" s="15">
        <v>0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8" ht="15.75">
      <c r="A34" s="5"/>
      <c r="B34" s="30" t="s">
        <v>114</v>
      </c>
      <c r="C34" s="33">
        <f>SUM(C24:C33)</f>
        <v>0</v>
      </c>
      <c r="D34" s="5"/>
      <c r="E34" s="96">
        <f>SUM(E24:E33)</f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8" ht="15.75">
      <c r="A35" s="144" t="s">
        <v>17</v>
      </c>
      <c r="B35" s="144"/>
      <c r="C35" s="33">
        <f>C14+C23+C19+C24+C25+C26+C27+C28+C29+C30</f>
        <v>0</v>
      </c>
      <c r="D35" s="23">
        <f>E35-E33</f>
        <v>1763.11</v>
      </c>
      <c r="E35" s="21">
        <f>+E34+E23+E19+E14</f>
        <v>1763.11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</row>
    <row r="38" spans="1:18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8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8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8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8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8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8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8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8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8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8" ht="23.2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  <pageSetup paperSize="9" scale="7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50"/>
  </sheetPr>
  <dimension ref="A1:T48"/>
  <sheetViews>
    <sheetView view="pageBreakPreview" zoomScaleSheetLayoutView="100" workbookViewId="0">
      <pane xSplit="2" ySplit="5" topLeftCell="C12" activePane="bottomRight" state="frozen"/>
      <selection activeCell="N32" sqref="N32"/>
      <selection pane="topRight" activeCell="N32" sqref="N32"/>
      <selection pane="bottomLeft" activeCell="N32" sqref="N32"/>
      <selection pane="bottomRight" activeCell="E21" sqref="E21"/>
    </sheetView>
  </sheetViews>
  <sheetFormatPr defaultRowHeight="15"/>
  <cols>
    <col min="1" max="1" width="5.28515625" style="9" customWidth="1"/>
    <col min="2" max="2" width="31.5703125" style="1" customWidth="1"/>
    <col min="3" max="3" width="10" style="1" customWidth="1"/>
    <col min="4" max="4" width="12.7109375" style="1" customWidth="1"/>
    <col min="5" max="5" width="9.5703125" style="1" customWidth="1"/>
    <col min="6" max="6" width="6.42578125" style="13" customWidth="1"/>
    <col min="7" max="7" width="6.5703125" style="13" bestFit="1" customWidth="1"/>
    <col min="8" max="8" width="5.7109375" style="13" customWidth="1"/>
    <col min="9" max="10" width="6.140625" style="13" customWidth="1"/>
    <col min="11" max="11" width="6" style="13" customWidth="1"/>
    <col min="12" max="12" width="6.7109375" style="13" customWidth="1"/>
    <col min="13" max="13" width="5.5703125" style="13" customWidth="1"/>
    <col min="14" max="14" width="5.28515625" style="13" customWidth="1"/>
    <col min="15" max="15" width="4.5703125" style="13" customWidth="1"/>
    <col min="16" max="16" width="4.85546875" style="13" customWidth="1"/>
    <col min="17" max="17" width="8" style="13" customWidth="1"/>
    <col min="18" max="256" width="9.140625" style="1"/>
    <col min="257" max="257" width="5.28515625" style="1" customWidth="1"/>
    <col min="258" max="258" width="31.5703125" style="1" customWidth="1"/>
    <col min="259" max="259" width="10" style="1" customWidth="1"/>
    <col min="260" max="260" width="12.7109375" style="1" customWidth="1"/>
    <col min="261" max="261" width="9.5703125" style="1" customWidth="1"/>
    <col min="262" max="262" width="6.42578125" style="1" customWidth="1"/>
    <col min="263" max="263" width="6.5703125" style="1" bestFit="1" customWidth="1"/>
    <col min="264" max="264" width="5.7109375" style="1" customWidth="1"/>
    <col min="265" max="266" width="6.140625" style="1" customWidth="1"/>
    <col min="267" max="267" width="6" style="1" customWidth="1"/>
    <col min="268" max="268" width="6.7109375" style="1" customWidth="1"/>
    <col min="269" max="269" width="5.5703125" style="1" customWidth="1"/>
    <col min="270" max="270" width="5.28515625" style="1" customWidth="1"/>
    <col min="271" max="271" width="4.5703125" style="1" customWidth="1"/>
    <col min="272" max="272" width="4.85546875" style="1" customWidth="1"/>
    <col min="273" max="273" width="8" style="1" customWidth="1"/>
    <col min="274" max="512" width="9.140625" style="1"/>
    <col min="513" max="513" width="5.28515625" style="1" customWidth="1"/>
    <col min="514" max="514" width="31.5703125" style="1" customWidth="1"/>
    <col min="515" max="515" width="10" style="1" customWidth="1"/>
    <col min="516" max="516" width="12.7109375" style="1" customWidth="1"/>
    <col min="517" max="517" width="9.5703125" style="1" customWidth="1"/>
    <col min="518" max="518" width="6.42578125" style="1" customWidth="1"/>
    <col min="519" max="519" width="6.5703125" style="1" bestFit="1" customWidth="1"/>
    <col min="520" max="520" width="5.7109375" style="1" customWidth="1"/>
    <col min="521" max="522" width="6.140625" style="1" customWidth="1"/>
    <col min="523" max="523" width="6" style="1" customWidth="1"/>
    <col min="524" max="524" width="6.7109375" style="1" customWidth="1"/>
    <col min="525" max="525" width="5.5703125" style="1" customWidth="1"/>
    <col min="526" max="526" width="5.28515625" style="1" customWidth="1"/>
    <col min="527" max="527" width="4.5703125" style="1" customWidth="1"/>
    <col min="528" max="528" width="4.85546875" style="1" customWidth="1"/>
    <col min="529" max="529" width="8" style="1" customWidth="1"/>
    <col min="530" max="768" width="9.140625" style="1"/>
    <col min="769" max="769" width="5.28515625" style="1" customWidth="1"/>
    <col min="770" max="770" width="31.5703125" style="1" customWidth="1"/>
    <col min="771" max="771" width="10" style="1" customWidth="1"/>
    <col min="772" max="772" width="12.7109375" style="1" customWidth="1"/>
    <col min="773" max="773" width="9.5703125" style="1" customWidth="1"/>
    <col min="774" max="774" width="6.42578125" style="1" customWidth="1"/>
    <col min="775" max="775" width="6.5703125" style="1" bestFit="1" customWidth="1"/>
    <col min="776" max="776" width="5.7109375" style="1" customWidth="1"/>
    <col min="777" max="778" width="6.140625" style="1" customWidth="1"/>
    <col min="779" max="779" width="6" style="1" customWidth="1"/>
    <col min="780" max="780" width="6.7109375" style="1" customWidth="1"/>
    <col min="781" max="781" width="5.5703125" style="1" customWidth="1"/>
    <col min="782" max="782" width="5.28515625" style="1" customWidth="1"/>
    <col min="783" max="783" width="4.5703125" style="1" customWidth="1"/>
    <col min="784" max="784" width="4.85546875" style="1" customWidth="1"/>
    <col min="785" max="785" width="8" style="1" customWidth="1"/>
    <col min="786" max="1024" width="9.140625" style="1"/>
    <col min="1025" max="1025" width="5.28515625" style="1" customWidth="1"/>
    <col min="1026" max="1026" width="31.5703125" style="1" customWidth="1"/>
    <col min="1027" max="1027" width="10" style="1" customWidth="1"/>
    <col min="1028" max="1028" width="12.7109375" style="1" customWidth="1"/>
    <col min="1029" max="1029" width="9.5703125" style="1" customWidth="1"/>
    <col min="1030" max="1030" width="6.42578125" style="1" customWidth="1"/>
    <col min="1031" max="1031" width="6.5703125" style="1" bestFit="1" customWidth="1"/>
    <col min="1032" max="1032" width="5.7109375" style="1" customWidth="1"/>
    <col min="1033" max="1034" width="6.140625" style="1" customWidth="1"/>
    <col min="1035" max="1035" width="6" style="1" customWidth="1"/>
    <col min="1036" max="1036" width="6.7109375" style="1" customWidth="1"/>
    <col min="1037" max="1037" width="5.5703125" style="1" customWidth="1"/>
    <col min="1038" max="1038" width="5.28515625" style="1" customWidth="1"/>
    <col min="1039" max="1039" width="4.5703125" style="1" customWidth="1"/>
    <col min="1040" max="1040" width="4.85546875" style="1" customWidth="1"/>
    <col min="1041" max="1041" width="8" style="1" customWidth="1"/>
    <col min="1042" max="1280" width="9.140625" style="1"/>
    <col min="1281" max="1281" width="5.28515625" style="1" customWidth="1"/>
    <col min="1282" max="1282" width="31.5703125" style="1" customWidth="1"/>
    <col min="1283" max="1283" width="10" style="1" customWidth="1"/>
    <col min="1284" max="1284" width="12.7109375" style="1" customWidth="1"/>
    <col min="1285" max="1285" width="9.5703125" style="1" customWidth="1"/>
    <col min="1286" max="1286" width="6.42578125" style="1" customWidth="1"/>
    <col min="1287" max="1287" width="6.5703125" style="1" bestFit="1" customWidth="1"/>
    <col min="1288" max="1288" width="5.7109375" style="1" customWidth="1"/>
    <col min="1289" max="1290" width="6.140625" style="1" customWidth="1"/>
    <col min="1291" max="1291" width="6" style="1" customWidth="1"/>
    <col min="1292" max="1292" width="6.7109375" style="1" customWidth="1"/>
    <col min="1293" max="1293" width="5.5703125" style="1" customWidth="1"/>
    <col min="1294" max="1294" width="5.28515625" style="1" customWidth="1"/>
    <col min="1295" max="1295" width="4.5703125" style="1" customWidth="1"/>
    <col min="1296" max="1296" width="4.85546875" style="1" customWidth="1"/>
    <col min="1297" max="1297" width="8" style="1" customWidth="1"/>
    <col min="1298" max="1536" width="9.140625" style="1"/>
    <col min="1537" max="1537" width="5.28515625" style="1" customWidth="1"/>
    <col min="1538" max="1538" width="31.5703125" style="1" customWidth="1"/>
    <col min="1539" max="1539" width="10" style="1" customWidth="1"/>
    <col min="1540" max="1540" width="12.7109375" style="1" customWidth="1"/>
    <col min="1541" max="1541" width="9.5703125" style="1" customWidth="1"/>
    <col min="1542" max="1542" width="6.42578125" style="1" customWidth="1"/>
    <col min="1543" max="1543" width="6.5703125" style="1" bestFit="1" customWidth="1"/>
    <col min="1544" max="1544" width="5.7109375" style="1" customWidth="1"/>
    <col min="1545" max="1546" width="6.140625" style="1" customWidth="1"/>
    <col min="1547" max="1547" width="6" style="1" customWidth="1"/>
    <col min="1548" max="1548" width="6.7109375" style="1" customWidth="1"/>
    <col min="1549" max="1549" width="5.5703125" style="1" customWidth="1"/>
    <col min="1550" max="1550" width="5.28515625" style="1" customWidth="1"/>
    <col min="1551" max="1551" width="4.5703125" style="1" customWidth="1"/>
    <col min="1552" max="1552" width="4.85546875" style="1" customWidth="1"/>
    <col min="1553" max="1553" width="8" style="1" customWidth="1"/>
    <col min="1554" max="1792" width="9.140625" style="1"/>
    <col min="1793" max="1793" width="5.28515625" style="1" customWidth="1"/>
    <col min="1794" max="1794" width="31.5703125" style="1" customWidth="1"/>
    <col min="1795" max="1795" width="10" style="1" customWidth="1"/>
    <col min="1796" max="1796" width="12.7109375" style="1" customWidth="1"/>
    <col min="1797" max="1797" width="9.5703125" style="1" customWidth="1"/>
    <col min="1798" max="1798" width="6.42578125" style="1" customWidth="1"/>
    <col min="1799" max="1799" width="6.5703125" style="1" bestFit="1" customWidth="1"/>
    <col min="1800" max="1800" width="5.7109375" style="1" customWidth="1"/>
    <col min="1801" max="1802" width="6.140625" style="1" customWidth="1"/>
    <col min="1803" max="1803" width="6" style="1" customWidth="1"/>
    <col min="1804" max="1804" width="6.7109375" style="1" customWidth="1"/>
    <col min="1805" max="1805" width="5.5703125" style="1" customWidth="1"/>
    <col min="1806" max="1806" width="5.28515625" style="1" customWidth="1"/>
    <col min="1807" max="1807" width="4.5703125" style="1" customWidth="1"/>
    <col min="1808" max="1808" width="4.85546875" style="1" customWidth="1"/>
    <col min="1809" max="1809" width="8" style="1" customWidth="1"/>
    <col min="1810" max="2048" width="9.140625" style="1"/>
    <col min="2049" max="2049" width="5.28515625" style="1" customWidth="1"/>
    <col min="2050" max="2050" width="31.5703125" style="1" customWidth="1"/>
    <col min="2051" max="2051" width="10" style="1" customWidth="1"/>
    <col min="2052" max="2052" width="12.7109375" style="1" customWidth="1"/>
    <col min="2053" max="2053" width="9.5703125" style="1" customWidth="1"/>
    <col min="2054" max="2054" width="6.42578125" style="1" customWidth="1"/>
    <col min="2055" max="2055" width="6.5703125" style="1" bestFit="1" customWidth="1"/>
    <col min="2056" max="2056" width="5.7109375" style="1" customWidth="1"/>
    <col min="2057" max="2058" width="6.140625" style="1" customWidth="1"/>
    <col min="2059" max="2059" width="6" style="1" customWidth="1"/>
    <col min="2060" max="2060" width="6.7109375" style="1" customWidth="1"/>
    <col min="2061" max="2061" width="5.5703125" style="1" customWidth="1"/>
    <col min="2062" max="2062" width="5.28515625" style="1" customWidth="1"/>
    <col min="2063" max="2063" width="4.5703125" style="1" customWidth="1"/>
    <col min="2064" max="2064" width="4.85546875" style="1" customWidth="1"/>
    <col min="2065" max="2065" width="8" style="1" customWidth="1"/>
    <col min="2066" max="2304" width="9.140625" style="1"/>
    <col min="2305" max="2305" width="5.28515625" style="1" customWidth="1"/>
    <col min="2306" max="2306" width="31.5703125" style="1" customWidth="1"/>
    <col min="2307" max="2307" width="10" style="1" customWidth="1"/>
    <col min="2308" max="2308" width="12.7109375" style="1" customWidth="1"/>
    <col min="2309" max="2309" width="9.5703125" style="1" customWidth="1"/>
    <col min="2310" max="2310" width="6.42578125" style="1" customWidth="1"/>
    <col min="2311" max="2311" width="6.5703125" style="1" bestFit="1" customWidth="1"/>
    <col min="2312" max="2312" width="5.7109375" style="1" customWidth="1"/>
    <col min="2313" max="2314" width="6.140625" style="1" customWidth="1"/>
    <col min="2315" max="2315" width="6" style="1" customWidth="1"/>
    <col min="2316" max="2316" width="6.7109375" style="1" customWidth="1"/>
    <col min="2317" max="2317" width="5.5703125" style="1" customWidth="1"/>
    <col min="2318" max="2318" width="5.28515625" style="1" customWidth="1"/>
    <col min="2319" max="2319" width="4.5703125" style="1" customWidth="1"/>
    <col min="2320" max="2320" width="4.85546875" style="1" customWidth="1"/>
    <col min="2321" max="2321" width="8" style="1" customWidth="1"/>
    <col min="2322" max="2560" width="9.140625" style="1"/>
    <col min="2561" max="2561" width="5.28515625" style="1" customWidth="1"/>
    <col min="2562" max="2562" width="31.5703125" style="1" customWidth="1"/>
    <col min="2563" max="2563" width="10" style="1" customWidth="1"/>
    <col min="2564" max="2564" width="12.7109375" style="1" customWidth="1"/>
    <col min="2565" max="2565" width="9.5703125" style="1" customWidth="1"/>
    <col min="2566" max="2566" width="6.42578125" style="1" customWidth="1"/>
    <col min="2567" max="2567" width="6.5703125" style="1" bestFit="1" customWidth="1"/>
    <col min="2568" max="2568" width="5.7109375" style="1" customWidth="1"/>
    <col min="2569" max="2570" width="6.140625" style="1" customWidth="1"/>
    <col min="2571" max="2571" width="6" style="1" customWidth="1"/>
    <col min="2572" max="2572" width="6.7109375" style="1" customWidth="1"/>
    <col min="2573" max="2573" width="5.5703125" style="1" customWidth="1"/>
    <col min="2574" max="2574" width="5.28515625" style="1" customWidth="1"/>
    <col min="2575" max="2575" width="4.5703125" style="1" customWidth="1"/>
    <col min="2576" max="2576" width="4.85546875" style="1" customWidth="1"/>
    <col min="2577" max="2577" width="8" style="1" customWidth="1"/>
    <col min="2578" max="2816" width="9.140625" style="1"/>
    <col min="2817" max="2817" width="5.28515625" style="1" customWidth="1"/>
    <col min="2818" max="2818" width="31.5703125" style="1" customWidth="1"/>
    <col min="2819" max="2819" width="10" style="1" customWidth="1"/>
    <col min="2820" max="2820" width="12.7109375" style="1" customWidth="1"/>
    <col min="2821" max="2821" width="9.5703125" style="1" customWidth="1"/>
    <col min="2822" max="2822" width="6.42578125" style="1" customWidth="1"/>
    <col min="2823" max="2823" width="6.5703125" style="1" bestFit="1" customWidth="1"/>
    <col min="2824" max="2824" width="5.7109375" style="1" customWidth="1"/>
    <col min="2825" max="2826" width="6.140625" style="1" customWidth="1"/>
    <col min="2827" max="2827" width="6" style="1" customWidth="1"/>
    <col min="2828" max="2828" width="6.7109375" style="1" customWidth="1"/>
    <col min="2829" max="2829" width="5.5703125" style="1" customWidth="1"/>
    <col min="2830" max="2830" width="5.28515625" style="1" customWidth="1"/>
    <col min="2831" max="2831" width="4.5703125" style="1" customWidth="1"/>
    <col min="2832" max="2832" width="4.85546875" style="1" customWidth="1"/>
    <col min="2833" max="2833" width="8" style="1" customWidth="1"/>
    <col min="2834" max="3072" width="9.140625" style="1"/>
    <col min="3073" max="3073" width="5.28515625" style="1" customWidth="1"/>
    <col min="3074" max="3074" width="31.5703125" style="1" customWidth="1"/>
    <col min="3075" max="3075" width="10" style="1" customWidth="1"/>
    <col min="3076" max="3076" width="12.7109375" style="1" customWidth="1"/>
    <col min="3077" max="3077" width="9.5703125" style="1" customWidth="1"/>
    <col min="3078" max="3078" width="6.42578125" style="1" customWidth="1"/>
    <col min="3079" max="3079" width="6.5703125" style="1" bestFit="1" customWidth="1"/>
    <col min="3080" max="3080" width="5.7109375" style="1" customWidth="1"/>
    <col min="3081" max="3082" width="6.140625" style="1" customWidth="1"/>
    <col min="3083" max="3083" width="6" style="1" customWidth="1"/>
    <col min="3084" max="3084" width="6.7109375" style="1" customWidth="1"/>
    <col min="3085" max="3085" width="5.5703125" style="1" customWidth="1"/>
    <col min="3086" max="3086" width="5.28515625" style="1" customWidth="1"/>
    <col min="3087" max="3087" width="4.5703125" style="1" customWidth="1"/>
    <col min="3088" max="3088" width="4.85546875" style="1" customWidth="1"/>
    <col min="3089" max="3089" width="8" style="1" customWidth="1"/>
    <col min="3090" max="3328" width="9.140625" style="1"/>
    <col min="3329" max="3329" width="5.28515625" style="1" customWidth="1"/>
    <col min="3330" max="3330" width="31.5703125" style="1" customWidth="1"/>
    <col min="3331" max="3331" width="10" style="1" customWidth="1"/>
    <col min="3332" max="3332" width="12.7109375" style="1" customWidth="1"/>
    <col min="3333" max="3333" width="9.5703125" style="1" customWidth="1"/>
    <col min="3334" max="3334" width="6.42578125" style="1" customWidth="1"/>
    <col min="3335" max="3335" width="6.5703125" style="1" bestFit="1" customWidth="1"/>
    <col min="3336" max="3336" width="5.7109375" style="1" customWidth="1"/>
    <col min="3337" max="3338" width="6.140625" style="1" customWidth="1"/>
    <col min="3339" max="3339" width="6" style="1" customWidth="1"/>
    <col min="3340" max="3340" width="6.7109375" style="1" customWidth="1"/>
    <col min="3341" max="3341" width="5.5703125" style="1" customWidth="1"/>
    <col min="3342" max="3342" width="5.28515625" style="1" customWidth="1"/>
    <col min="3343" max="3343" width="4.5703125" style="1" customWidth="1"/>
    <col min="3344" max="3344" width="4.85546875" style="1" customWidth="1"/>
    <col min="3345" max="3345" width="8" style="1" customWidth="1"/>
    <col min="3346" max="3584" width="9.140625" style="1"/>
    <col min="3585" max="3585" width="5.28515625" style="1" customWidth="1"/>
    <col min="3586" max="3586" width="31.5703125" style="1" customWidth="1"/>
    <col min="3587" max="3587" width="10" style="1" customWidth="1"/>
    <col min="3588" max="3588" width="12.7109375" style="1" customWidth="1"/>
    <col min="3589" max="3589" width="9.5703125" style="1" customWidth="1"/>
    <col min="3590" max="3590" width="6.42578125" style="1" customWidth="1"/>
    <col min="3591" max="3591" width="6.5703125" style="1" bestFit="1" customWidth="1"/>
    <col min="3592" max="3592" width="5.7109375" style="1" customWidth="1"/>
    <col min="3593" max="3594" width="6.140625" style="1" customWidth="1"/>
    <col min="3595" max="3595" width="6" style="1" customWidth="1"/>
    <col min="3596" max="3596" width="6.7109375" style="1" customWidth="1"/>
    <col min="3597" max="3597" width="5.5703125" style="1" customWidth="1"/>
    <col min="3598" max="3598" width="5.28515625" style="1" customWidth="1"/>
    <col min="3599" max="3599" width="4.5703125" style="1" customWidth="1"/>
    <col min="3600" max="3600" width="4.85546875" style="1" customWidth="1"/>
    <col min="3601" max="3601" width="8" style="1" customWidth="1"/>
    <col min="3602" max="3840" width="9.140625" style="1"/>
    <col min="3841" max="3841" width="5.28515625" style="1" customWidth="1"/>
    <col min="3842" max="3842" width="31.5703125" style="1" customWidth="1"/>
    <col min="3843" max="3843" width="10" style="1" customWidth="1"/>
    <col min="3844" max="3844" width="12.7109375" style="1" customWidth="1"/>
    <col min="3845" max="3845" width="9.5703125" style="1" customWidth="1"/>
    <col min="3846" max="3846" width="6.42578125" style="1" customWidth="1"/>
    <col min="3847" max="3847" width="6.5703125" style="1" bestFit="1" customWidth="1"/>
    <col min="3848" max="3848" width="5.7109375" style="1" customWidth="1"/>
    <col min="3849" max="3850" width="6.140625" style="1" customWidth="1"/>
    <col min="3851" max="3851" width="6" style="1" customWidth="1"/>
    <col min="3852" max="3852" width="6.7109375" style="1" customWidth="1"/>
    <col min="3853" max="3853" width="5.5703125" style="1" customWidth="1"/>
    <col min="3854" max="3854" width="5.28515625" style="1" customWidth="1"/>
    <col min="3855" max="3855" width="4.5703125" style="1" customWidth="1"/>
    <col min="3856" max="3856" width="4.85546875" style="1" customWidth="1"/>
    <col min="3857" max="3857" width="8" style="1" customWidth="1"/>
    <col min="3858" max="4096" width="9.140625" style="1"/>
    <col min="4097" max="4097" width="5.28515625" style="1" customWidth="1"/>
    <col min="4098" max="4098" width="31.5703125" style="1" customWidth="1"/>
    <col min="4099" max="4099" width="10" style="1" customWidth="1"/>
    <col min="4100" max="4100" width="12.7109375" style="1" customWidth="1"/>
    <col min="4101" max="4101" width="9.5703125" style="1" customWidth="1"/>
    <col min="4102" max="4102" width="6.42578125" style="1" customWidth="1"/>
    <col min="4103" max="4103" width="6.5703125" style="1" bestFit="1" customWidth="1"/>
    <col min="4104" max="4104" width="5.7109375" style="1" customWidth="1"/>
    <col min="4105" max="4106" width="6.140625" style="1" customWidth="1"/>
    <col min="4107" max="4107" width="6" style="1" customWidth="1"/>
    <col min="4108" max="4108" width="6.7109375" style="1" customWidth="1"/>
    <col min="4109" max="4109" width="5.5703125" style="1" customWidth="1"/>
    <col min="4110" max="4110" width="5.28515625" style="1" customWidth="1"/>
    <col min="4111" max="4111" width="4.5703125" style="1" customWidth="1"/>
    <col min="4112" max="4112" width="4.85546875" style="1" customWidth="1"/>
    <col min="4113" max="4113" width="8" style="1" customWidth="1"/>
    <col min="4114" max="4352" width="9.140625" style="1"/>
    <col min="4353" max="4353" width="5.28515625" style="1" customWidth="1"/>
    <col min="4354" max="4354" width="31.5703125" style="1" customWidth="1"/>
    <col min="4355" max="4355" width="10" style="1" customWidth="1"/>
    <col min="4356" max="4356" width="12.7109375" style="1" customWidth="1"/>
    <col min="4357" max="4357" width="9.5703125" style="1" customWidth="1"/>
    <col min="4358" max="4358" width="6.42578125" style="1" customWidth="1"/>
    <col min="4359" max="4359" width="6.5703125" style="1" bestFit="1" customWidth="1"/>
    <col min="4360" max="4360" width="5.7109375" style="1" customWidth="1"/>
    <col min="4361" max="4362" width="6.140625" style="1" customWidth="1"/>
    <col min="4363" max="4363" width="6" style="1" customWidth="1"/>
    <col min="4364" max="4364" width="6.7109375" style="1" customWidth="1"/>
    <col min="4365" max="4365" width="5.5703125" style="1" customWidth="1"/>
    <col min="4366" max="4366" width="5.28515625" style="1" customWidth="1"/>
    <col min="4367" max="4367" width="4.5703125" style="1" customWidth="1"/>
    <col min="4368" max="4368" width="4.85546875" style="1" customWidth="1"/>
    <col min="4369" max="4369" width="8" style="1" customWidth="1"/>
    <col min="4370" max="4608" width="9.140625" style="1"/>
    <col min="4609" max="4609" width="5.28515625" style="1" customWidth="1"/>
    <col min="4610" max="4610" width="31.5703125" style="1" customWidth="1"/>
    <col min="4611" max="4611" width="10" style="1" customWidth="1"/>
    <col min="4612" max="4612" width="12.7109375" style="1" customWidth="1"/>
    <col min="4613" max="4613" width="9.5703125" style="1" customWidth="1"/>
    <col min="4614" max="4614" width="6.42578125" style="1" customWidth="1"/>
    <col min="4615" max="4615" width="6.5703125" style="1" bestFit="1" customWidth="1"/>
    <col min="4616" max="4616" width="5.7109375" style="1" customWidth="1"/>
    <col min="4617" max="4618" width="6.140625" style="1" customWidth="1"/>
    <col min="4619" max="4619" width="6" style="1" customWidth="1"/>
    <col min="4620" max="4620" width="6.7109375" style="1" customWidth="1"/>
    <col min="4621" max="4621" width="5.5703125" style="1" customWidth="1"/>
    <col min="4622" max="4622" width="5.28515625" style="1" customWidth="1"/>
    <col min="4623" max="4623" width="4.5703125" style="1" customWidth="1"/>
    <col min="4624" max="4624" width="4.85546875" style="1" customWidth="1"/>
    <col min="4625" max="4625" width="8" style="1" customWidth="1"/>
    <col min="4626" max="4864" width="9.140625" style="1"/>
    <col min="4865" max="4865" width="5.28515625" style="1" customWidth="1"/>
    <col min="4866" max="4866" width="31.5703125" style="1" customWidth="1"/>
    <col min="4867" max="4867" width="10" style="1" customWidth="1"/>
    <col min="4868" max="4868" width="12.7109375" style="1" customWidth="1"/>
    <col min="4869" max="4869" width="9.5703125" style="1" customWidth="1"/>
    <col min="4870" max="4870" width="6.42578125" style="1" customWidth="1"/>
    <col min="4871" max="4871" width="6.5703125" style="1" bestFit="1" customWidth="1"/>
    <col min="4872" max="4872" width="5.7109375" style="1" customWidth="1"/>
    <col min="4873" max="4874" width="6.140625" style="1" customWidth="1"/>
    <col min="4875" max="4875" width="6" style="1" customWidth="1"/>
    <col min="4876" max="4876" width="6.7109375" style="1" customWidth="1"/>
    <col min="4877" max="4877" width="5.5703125" style="1" customWidth="1"/>
    <col min="4878" max="4878" width="5.28515625" style="1" customWidth="1"/>
    <col min="4879" max="4879" width="4.5703125" style="1" customWidth="1"/>
    <col min="4880" max="4880" width="4.85546875" style="1" customWidth="1"/>
    <col min="4881" max="4881" width="8" style="1" customWidth="1"/>
    <col min="4882" max="5120" width="9.140625" style="1"/>
    <col min="5121" max="5121" width="5.28515625" style="1" customWidth="1"/>
    <col min="5122" max="5122" width="31.5703125" style="1" customWidth="1"/>
    <col min="5123" max="5123" width="10" style="1" customWidth="1"/>
    <col min="5124" max="5124" width="12.7109375" style="1" customWidth="1"/>
    <col min="5125" max="5125" width="9.5703125" style="1" customWidth="1"/>
    <col min="5126" max="5126" width="6.42578125" style="1" customWidth="1"/>
    <col min="5127" max="5127" width="6.5703125" style="1" bestFit="1" customWidth="1"/>
    <col min="5128" max="5128" width="5.7109375" style="1" customWidth="1"/>
    <col min="5129" max="5130" width="6.140625" style="1" customWidth="1"/>
    <col min="5131" max="5131" width="6" style="1" customWidth="1"/>
    <col min="5132" max="5132" width="6.7109375" style="1" customWidth="1"/>
    <col min="5133" max="5133" width="5.5703125" style="1" customWidth="1"/>
    <col min="5134" max="5134" width="5.28515625" style="1" customWidth="1"/>
    <col min="5135" max="5135" width="4.5703125" style="1" customWidth="1"/>
    <col min="5136" max="5136" width="4.85546875" style="1" customWidth="1"/>
    <col min="5137" max="5137" width="8" style="1" customWidth="1"/>
    <col min="5138" max="5376" width="9.140625" style="1"/>
    <col min="5377" max="5377" width="5.28515625" style="1" customWidth="1"/>
    <col min="5378" max="5378" width="31.5703125" style="1" customWidth="1"/>
    <col min="5379" max="5379" width="10" style="1" customWidth="1"/>
    <col min="5380" max="5380" width="12.7109375" style="1" customWidth="1"/>
    <col min="5381" max="5381" width="9.5703125" style="1" customWidth="1"/>
    <col min="5382" max="5382" width="6.42578125" style="1" customWidth="1"/>
    <col min="5383" max="5383" width="6.5703125" style="1" bestFit="1" customWidth="1"/>
    <col min="5384" max="5384" width="5.7109375" style="1" customWidth="1"/>
    <col min="5385" max="5386" width="6.140625" style="1" customWidth="1"/>
    <col min="5387" max="5387" width="6" style="1" customWidth="1"/>
    <col min="5388" max="5388" width="6.7109375" style="1" customWidth="1"/>
    <col min="5389" max="5389" width="5.5703125" style="1" customWidth="1"/>
    <col min="5390" max="5390" width="5.28515625" style="1" customWidth="1"/>
    <col min="5391" max="5391" width="4.5703125" style="1" customWidth="1"/>
    <col min="5392" max="5392" width="4.85546875" style="1" customWidth="1"/>
    <col min="5393" max="5393" width="8" style="1" customWidth="1"/>
    <col min="5394" max="5632" width="9.140625" style="1"/>
    <col min="5633" max="5633" width="5.28515625" style="1" customWidth="1"/>
    <col min="5634" max="5634" width="31.5703125" style="1" customWidth="1"/>
    <col min="5635" max="5635" width="10" style="1" customWidth="1"/>
    <col min="5636" max="5636" width="12.7109375" style="1" customWidth="1"/>
    <col min="5637" max="5637" width="9.5703125" style="1" customWidth="1"/>
    <col min="5638" max="5638" width="6.42578125" style="1" customWidth="1"/>
    <col min="5639" max="5639" width="6.5703125" style="1" bestFit="1" customWidth="1"/>
    <col min="5640" max="5640" width="5.7109375" style="1" customWidth="1"/>
    <col min="5641" max="5642" width="6.140625" style="1" customWidth="1"/>
    <col min="5643" max="5643" width="6" style="1" customWidth="1"/>
    <col min="5644" max="5644" width="6.7109375" style="1" customWidth="1"/>
    <col min="5645" max="5645" width="5.5703125" style="1" customWidth="1"/>
    <col min="5646" max="5646" width="5.28515625" style="1" customWidth="1"/>
    <col min="5647" max="5647" width="4.5703125" style="1" customWidth="1"/>
    <col min="5648" max="5648" width="4.85546875" style="1" customWidth="1"/>
    <col min="5649" max="5649" width="8" style="1" customWidth="1"/>
    <col min="5650" max="5888" width="9.140625" style="1"/>
    <col min="5889" max="5889" width="5.28515625" style="1" customWidth="1"/>
    <col min="5890" max="5890" width="31.5703125" style="1" customWidth="1"/>
    <col min="5891" max="5891" width="10" style="1" customWidth="1"/>
    <col min="5892" max="5892" width="12.7109375" style="1" customWidth="1"/>
    <col min="5893" max="5893" width="9.5703125" style="1" customWidth="1"/>
    <col min="5894" max="5894" width="6.42578125" style="1" customWidth="1"/>
    <col min="5895" max="5895" width="6.5703125" style="1" bestFit="1" customWidth="1"/>
    <col min="5896" max="5896" width="5.7109375" style="1" customWidth="1"/>
    <col min="5897" max="5898" width="6.140625" style="1" customWidth="1"/>
    <col min="5899" max="5899" width="6" style="1" customWidth="1"/>
    <col min="5900" max="5900" width="6.7109375" style="1" customWidth="1"/>
    <col min="5901" max="5901" width="5.5703125" style="1" customWidth="1"/>
    <col min="5902" max="5902" width="5.28515625" style="1" customWidth="1"/>
    <col min="5903" max="5903" width="4.5703125" style="1" customWidth="1"/>
    <col min="5904" max="5904" width="4.85546875" style="1" customWidth="1"/>
    <col min="5905" max="5905" width="8" style="1" customWidth="1"/>
    <col min="5906" max="6144" width="9.140625" style="1"/>
    <col min="6145" max="6145" width="5.28515625" style="1" customWidth="1"/>
    <col min="6146" max="6146" width="31.5703125" style="1" customWidth="1"/>
    <col min="6147" max="6147" width="10" style="1" customWidth="1"/>
    <col min="6148" max="6148" width="12.7109375" style="1" customWidth="1"/>
    <col min="6149" max="6149" width="9.5703125" style="1" customWidth="1"/>
    <col min="6150" max="6150" width="6.42578125" style="1" customWidth="1"/>
    <col min="6151" max="6151" width="6.5703125" style="1" bestFit="1" customWidth="1"/>
    <col min="6152" max="6152" width="5.7109375" style="1" customWidth="1"/>
    <col min="6153" max="6154" width="6.140625" style="1" customWidth="1"/>
    <col min="6155" max="6155" width="6" style="1" customWidth="1"/>
    <col min="6156" max="6156" width="6.7109375" style="1" customWidth="1"/>
    <col min="6157" max="6157" width="5.5703125" style="1" customWidth="1"/>
    <col min="6158" max="6158" width="5.28515625" style="1" customWidth="1"/>
    <col min="6159" max="6159" width="4.5703125" style="1" customWidth="1"/>
    <col min="6160" max="6160" width="4.85546875" style="1" customWidth="1"/>
    <col min="6161" max="6161" width="8" style="1" customWidth="1"/>
    <col min="6162" max="6400" width="9.140625" style="1"/>
    <col min="6401" max="6401" width="5.28515625" style="1" customWidth="1"/>
    <col min="6402" max="6402" width="31.5703125" style="1" customWidth="1"/>
    <col min="6403" max="6403" width="10" style="1" customWidth="1"/>
    <col min="6404" max="6404" width="12.7109375" style="1" customWidth="1"/>
    <col min="6405" max="6405" width="9.5703125" style="1" customWidth="1"/>
    <col min="6406" max="6406" width="6.42578125" style="1" customWidth="1"/>
    <col min="6407" max="6407" width="6.5703125" style="1" bestFit="1" customWidth="1"/>
    <col min="6408" max="6408" width="5.7109375" style="1" customWidth="1"/>
    <col min="6409" max="6410" width="6.140625" style="1" customWidth="1"/>
    <col min="6411" max="6411" width="6" style="1" customWidth="1"/>
    <col min="6412" max="6412" width="6.7109375" style="1" customWidth="1"/>
    <col min="6413" max="6413" width="5.5703125" style="1" customWidth="1"/>
    <col min="6414" max="6414" width="5.28515625" style="1" customWidth="1"/>
    <col min="6415" max="6415" width="4.5703125" style="1" customWidth="1"/>
    <col min="6416" max="6416" width="4.85546875" style="1" customWidth="1"/>
    <col min="6417" max="6417" width="8" style="1" customWidth="1"/>
    <col min="6418" max="6656" width="9.140625" style="1"/>
    <col min="6657" max="6657" width="5.28515625" style="1" customWidth="1"/>
    <col min="6658" max="6658" width="31.5703125" style="1" customWidth="1"/>
    <col min="6659" max="6659" width="10" style="1" customWidth="1"/>
    <col min="6660" max="6660" width="12.7109375" style="1" customWidth="1"/>
    <col min="6661" max="6661" width="9.5703125" style="1" customWidth="1"/>
    <col min="6662" max="6662" width="6.42578125" style="1" customWidth="1"/>
    <col min="6663" max="6663" width="6.5703125" style="1" bestFit="1" customWidth="1"/>
    <col min="6664" max="6664" width="5.7109375" style="1" customWidth="1"/>
    <col min="6665" max="6666" width="6.140625" style="1" customWidth="1"/>
    <col min="6667" max="6667" width="6" style="1" customWidth="1"/>
    <col min="6668" max="6668" width="6.7109375" style="1" customWidth="1"/>
    <col min="6669" max="6669" width="5.5703125" style="1" customWidth="1"/>
    <col min="6670" max="6670" width="5.28515625" style="1" customWidth="1"/>
    <col min="6671" max="6671" width="4.5703125" style="1" customWidth="1"/>
    <col min="6672" max="6672" width="4.85546875" style="1" customWidth="1"/>
    <col min="6673" max="6673" width="8" style="1" customWidth="1"/>
    <col min="6674" max="6912" width="9.140625" style="1"/>
    <col min="6913" max="6913" width="5.28515625" style="1" customWidth="1"/>
    <col min="6914" max="6914" width="31.5703125" style="1" customWidth="1"/>
    <col min="6915" max="6915" width="10" style="1" customWidth="1"/>
    <col min="6916" max="6916" width="12.7109375" style="1" customWidth="1"/>
    <col min="6917" max="6917" width="9.5703125" style="1" customWidth="1"/>
    <col min="6918" max="6918" width="6.42578125" style="1" customWidth="1"/>
    <col min="6919" max="6919" width="6.5703125" style="1" bestFit="1" customWidth="1"/>
    <col min="6920" max="6920" width="5.7109375" style="1" customWidth="1"/>
    <col min="6921" max="6922" width="6.140625" style="1" customWidth="1"/>
    <col min="6923" max="6923" width="6" style="1" customWidth="1"/>
    <col min="6924" max="6924" width="6.7109375" style="1" customWidth="1"/>
    <col min="6925" max="6925" width="5.5703125" style="1" customWidth="1"/>
    <col min="6926" max="6926" width="5.28515625" style="1" customWidth="1"/>
    <col min="6927" max="6927" width="4.5703125" style="1" customWidth="1"/>
    <col min="6928" max="6928" width="4.85546875" style="1" customWidth="1"/>
    <col min="6929" max="6929" width="8" style="1" customWidth="1"/>
    <col min="6930" max="7168" width="9.140625" style="1"/>
    <col min="7169" max="7169" width="5.28515625" style="1" customWidth="1"/>
    <col min="7170" max="7170" width="31.5703125" style="1" customWidth="1"/>
    <col min="7171" max="7171" width="10" style="1" customWidth="1"/>
    <col min="7172" max="7172" width="12.7109375" style="1" customWidth="1"/>
    <col min="7173" max="7173" width="9.5703125" style="1" customWidth="1"/>
    <col min="7174" max="7174" width="6.42578125" style="1" customWidth="1"/>
    <col min="7175" max="7175" width="6.5703125" style="1" bestFit="1" customWidth="1"/>
    <col min="7176" max="7176" width="5.7109375" style="1" customWidth="1"/>
    <col min="7177" max="7178" width="6.140625" style="1" customWidth="1"/>
    <col min="7179" max="7179" width="6" style="1" customWidth="1"/>
    <col min="7180" max="7180" width="6.7109375" style="1" customWidth="1"/>
    <col min="7181" max="7181" width="5.5703125" style="1" customWidth="1"/>
    <col min="7182" max="7182" width="5.28515625" style="1" customWidth="1"/>
    <col min="7183" max="7183" width="4.5703125" style="1" customWidth="1"/>
    <col min="7184" max="7184" width="4.85546875" style="1" customWidth="1"/>
    <col min="7185" max="7185" width="8" style="1" customWidth="1"/>
    <col min="7186" max="7424" width="9.140625" style="1"/>
    <col min="7425" max="7425" width="5.28515625" style="1" customWidth="1"/>
    <col min="7426" max="7426" width="31.5703125" style="1" customWidth="1"/>
    <col min="7427" max="7427" width="10" style="1" customWidth="1"/>
    <col min="7428" max="7428" width="12.7109375" style="1" customWidth="1"/>
    <col min="7429" max="7429" width="9.5703125" style="1" customWidth="1"/>
    <col min="7430" max="7430" width="6.42578125" style="1" customWidth="1"/>
    <col min="7431" max="7431" width="6.5703125" style="1" bestFit="1" customWidth="1"/>
    <col min="7432" max="7432" width="5.7109375" style="1" customWidth="1"/>
    <col min="7433" max="7434" width="6.140625" style="1" customWidth="1"/>
    <col min="7435" max="7435" width="6" style="1" customWidth="1"/>
    <col min="7436" max="7436" width="6.7109375" style="1" customWidth="1"/>
    <col min="7437" max="7437" width="5.5703125" style="1" customWidth="1"/>
    <col min="7438" max="7438" width="5.28515625" style="1" customWidth="1"/>
    <col min="7439" max="7439" width="4.5703125" style="1" customWidth="1"/>
    <col min="7440" max="7440" width="4.85546875" style="1" customWidth="1"/>
    <col min="7441" max="7441" width="8" style="1" customWidth="1"/>
    <col min="7442" max="7680" width="9.140625" style="1"/>
    <col min="7681" max="7681" width="5.28515625" style="1" customWidth="1"/>
    <col min="7682" max="7682" width="31.5703125" style="1" customWidth="1"/>
    <col min="7683" max="7683" width="10" style="1" customWidth="1"/>
    <col min="7684" max="7684" width="12.7109375" style="1" customWidth="1"/>
    <col min="7685" max="7685" width="9.5703125" style="1" customWidth="1"/>
    <col min="7686" max="7686" width="6.42578125" style="1" customWidth="1"/>
    <col min="7687" max="7687" width="6.5703125" style="1" bestFit="1" customWidth="1"/>
    <col min="7688" max="7688" width="5.7109375" style="1" customWidth="1"/>
    <col min="7689" max="7690" width="6.140625" style="1" customWidth="1"/>
    <col min="7691" max="7691" width="6" style="1" customWidth="1"/>
    <col min="7692" max="7692" width="6.7109375" style="1" customWidth="1"/>
    <col min="7693" max="7693" width="5.5703125" style="1" customWidth="1"/>
    <col min="7694" max="7694" width="5.28515625" style="1" customWidth="1"/>
    <col min="7695" max="7695" width="4.5703125" style="1" customWidth="1"/>
    <col min="7696" max="7696" width="4.85546875" style="1" customWidth="1"/>
    <col min="7697" max="7697" width="8" style="1" customWidth="1"/>
    <col min="7698" max="7936" width="9.140625" style="1"/>
    <col min="7937" max="7937" width="5.28515625" style="1" customWidth="1"/>
    <col min="7938" max="7938" width="31.5703125" style="1" customWidth="1"/>
    <col min="7939" max="7939" width="10" style="1" customWidth="1"/>
    <col min="7940" max="7940" width="12.7109375" style="1" customWidth="1"/>
    <col min="7941" max="7941" width="9.5703125" style="1" customWidth="1"/>
    <col min="7942" max="7942" width="6.42578125" style="1" customWidth="1"/>
    <col min="7943" max="7943" width="6.5703125" style="1" bestFit="1" customWidth="1"/>
    <col min="7944" max="7944" width="5.7109375" style="1" customWidth="1"/>
    <col min="7945" max="7946" width="6.140625" style="1" customWidth="1"/>
    <col min="7947" max="7947" width="6" style="1" customWidth="1"/>
    <col min="7948" max="7948" width="6.7109375" style="1" customWidth="1"/>
    <col min="7949" max="7949" width="5.5703125" style="1" customWidth="1"/>
    <col min="7950" max="7950" width="5.28515625" style="1" customWidth="1"/>
    <col min="7951" max="7951" width="4.5703125" style="1" customWidth="1"/>
    <col min="7952" max="7952" width="4.85546875" style="1" customWidth="1"/>
    <col min="7953" max="7953" width="8" style="1" customWidth="1"/>
    <col min="7954" max="8192" width="9.140625" style="1"/>
    <col min="8193" max="8193" width="5.28515625" style="1" customWidth="1"/>
    <col min="8194" max="8194" width="31.5703125" style="1" customWidth="1"/>
    <col min="8195" max="8195" width="10" style="1" customWidth="1"/>
    <col min="8196" max="8196" width="12.7109375" style="1" customWidth="1"/>
    <col min="8197" max="8197" width="9.5703125" style="1" customWidth="1"/>
    <col min="8198" max="8198" width="6.42578125" style="1" customWidth="1"/>
    <col min="8199" max="8199" width="6.5703125" style="1" bestFit="1" customWidth="1"/>
    <col min="8200" max="8200" width="5.7109375" style="1" customWidth="1"/>
    <col min="8201" max="8202" width="6.140625" style="1" customWidth="1"/>
    <col min="8203" max="8203" width="6" style="1" customWidth="1"/>
    <col min="8204" max="8204" width="6.7109375" style="1" customWidth="1"/>
    <col min="8205" max="8205" width="5.5703125" style="1" customWidth="1"/>
    <col min="8206" max="8206" width="5.28515625" style="1" customWidth="1"/>
    <col min="8207" max="8207" width="4.5703125" style="1" customWidth="1"/>
    <col min="8208" max="8208" width="4.85546875" style="1" customWidth="1"/>
    <col min="8209" max="8209" width="8" style="1" customWidth="1"/>
    <col min="8210" max="8448" width="9.140625" style="1"/>
    <col min="8449" max="8449" width="5.28515625" style="1" customWidth="1"/>
    <col min="8450" max="8450" width="31.5703125" style="1" customWidth="1"/>
    <col min="8451" max="8451" width="10" style="1" customWidth="1"/>
    <col min="8452" max="8452" width="12.7109375" style="1" customWidth="1"/>
    <col min="8453" max="8453" width="9.5703125" style="1" customWidth="1"/>
    <col min="8454" max="8454" width="6.42578125" style="1" customWidth="1"/>
    <col min="8455" max="8455" width="6.5703125" style="1" bestFit="1" customWidth="1"/>
    <col min="8456" max="8456" width="5.7109375" style="1" customWidth="1"/>
    <col min="8457" max="8458" width="6.140625" style="1" customWidth="1"/>
    <col min="8459" max="8459" width="6" style="1" customWidth="1"/>
    <col min="8460" max="8460" width="6.7109375" style="1" customWidth="1"/>
    <col min="8461" max="8461" width="5.5703125" style="1" customWidth="1"/>
    <col min="8462" max="8462" width="5.28515625" style="1" customWidth="1"/>
    <col min="8463" max="8463" width="4.5703125" style="1" customWidth="1"/>
    <col min="8464" max="8464" width="4.85546875" style="1" customWidth="1"/>
    <col min="8465" max="8465" width="8" style="1" customWidth="1"/>
    <col min="8466" max="8704" width="9.140625" style="1"/>
    <col min="8705" max="8705" width="5.28515625" style="1" customWidth="1"/>
    <col min="8706" max="8706" width="31.5703125" style="1" customWidth="1"/>
    <col min="8707" max="8707" width="10" style="1" customWidth="1"/>
    <col min="8708" max="8708" width="12.7109375" style="1" customWidth="1"/>
    <col min="8709" max="8709" width="9.5703125" style="1" customWidth="1"/>
    <col min="8710" max="8710" width="6.42578125" style="1" customWidth="1"/>
    <col min="8711" max="8711" width="6.5703125" style="1" bestFit="1" customWidth="1"/>
    <col min="8712" max="8712" width="5.7109375" style="1" customWidth="1"/>
    <col min="8713" max="8714" width="6.140625" style="1" customWidth="1"/>
    <col min="8715" max="8715" width="6" style="1" customWidth="1"/>
    <col min="8716" max="8716" width="6.7109375" style="1" customWidth="1"/>
    <col min="8717" max="8717" width="5.5703125" style="1" customWidth="1"/>
    <col min="8718" max="8718" width="5.28515625" style="1" customWidth="1"/>
    <col min="8719" max="8719" width="4.5703125" style="1" customWidth="1"/>
    <col min="8720" max="8720" width="4.85546875" style="1" customWidth="1"/>
    <col min="8721" max="8721" width="8" style="1" customWidth="1"/>
    <col min="8722" max="8960" width="9.140625" style="1"/>
    <col min="8961" max="8961" width="5.28515625" style="1" customWidth="1"/>
    <col min="8962" max="8962" width="31.5703125" style="1" customWidth="1"/>
    <col min="8963" max="8963" width="10" style="1" customWidth="1"/>
    <col min="8964" max="8964" width="12.7109375" style="1" customWidth="1"/>
    <col min="8965" max="8965" width="9.5703125" style="1" customWidth="1"/>
    <col min="8966" max="8966" width="6.42578125" style="1" customWidth="1"/>
    <col min="8967" max="8967" width="6.5703125" style="1" bestFit="1" customWidth="1"/>
    <col min="8968" max="8968" width="5.7109375" style="1" customWidth="1"/>
    <col min="8969" max="8970" width="6.140625" style="1" customWidth="1"/>
    <col min="8971" max="8971" width="6" style="1" customWidth="1"/>
    <col min="8972" max="8972" width="6.7109375" style="1" customWidth="1"/>
    <col min="8973" max="8973" width="5.5703125" style="1" customWidth="1"/>
    <col min="8974" max="8974" width="5.28515625" style="1" customWidth="1"/>
    <col min="8975" max="8975" width="4.5703125" style="1" customWidth="1"/>
    <col min="8976" max="8976" width="4.85546875" style="1" customWidth="1"/>
    <col min="8977" max="8977" width="8" style="1" customWidth="1"/>
    <col min="8978" max="9216" width="9.140625" style="1"/>
    <col min="9217" max="9217" width="5.28515625" style="1" customWidth="1"/>
    <col min="9218" max="9218" width="31.5703125" style="1" customWidth="1"/>
    <col min="9219" max="9219" width="10" style="1" customWidth="1"/>
    <col min="9220" max="9220" width="12.7109375" style="1" customWidth="1"/>
    <col min="9221" max="9221" width="9.5703125" style="1" customWidth="1"/>
    <col min="9222" max="9222" width="6.42578125" style="1" customWidth="1"/>
    <col min="9223" max="9223" width="6.5703125" style="1" bestFit="1" customWidth="1"/>
    <col min="9224" max="9224" width="5.7109375" style="1" customWidth="1"/>
    <col min="9225" max="9226" width="6.140625" style="1" customWidth="1"/>
    <col min="9227" max="9227" width="6" style="1" customWidth="1"/>
    <col min="9228" max="9228" width="6.7109375" style="1" customWidth="1"/>
    <col min="9229" max="9229" width="5.5703125" style="1" customWidth="1"/>
    <col min="9230" max="9230" width="5.28515625" style="1" customWidth="1"/>
    <col min="9231" max="9231" width="4.5703125" style="1" customWidth="1"/>
    <col min="9232" max="9232" width="4.85546875" style="1" customWidth="1"/>
    <col min="9233" max="9233" width="8" style="1" customWidth="1"/>
    <col min="9234" max="9472" width="9.140625" style="1"/>
    <col min="9473" max="9473" width="5.28515625" style="1" customWidth="1"/>
    <col min="9474" max="9474" width="31.5703125" style="1" customWidth="1"/>
    <col min="9475" max="9475" width="10" style="1" customWidth="1"/>
    <col min="9476" max="9476" width="12.7109375" style="1" customWidth="1"/>
    <col min="9477" max="9477" width="9.5703125" style="1" customWidth="1"/>
    <col min="9478" max="9478" width="6.42578125" style="1" customWidth="1"/>
    <col min="9479" max="9479" width="6.5703125" style="1" bestFit="1" customWidth="1"/>
    <col min="9480" max="9480" width="5.7109375" style="1" customWidth="1"/>
    <col min="9481" max="9482" width="6.140625" style="1" customWidth="1"/>
    <col min="9483" max="9483" width="6" style="1" customWidth="1"/>
    <col min="9484" max="9484" width="6.7109375" style="1" customWidth="1"/>
    <col min="9485" max="9485" width="5.5703125" style="1" customWidth="1"/>
    <col min="9486" max="9486" width="5.28515625" style="1" customWidth="1"/>
    <col min="9487" max="9487" width="4.5703125" style="1" customWidth="1"/>
    <col min="9488" max="9488" width="4.85546875" style="1" customWidth="1"/>
    <col min="9489" max="9489" width="8" style="1" customWidth="1"/>
    <col min="9490" max="9728" width="9.140625" style="1"/>
    <col min="9729" max="9729" width="5.28515625" style="1" customWidth="1"/>
    <col min="9730" max="9730" width="31.5703125" style="1" customWidth="1"/>
    <col min="9731" max="9731" width="10" style="1" customWidth="1"/>
    <col min="9732" max="9732" width="12.7109375" style="1" customWidth="1"/>
    <col min="9733" max="9733" width="9.5703125" style="1" customWidth="1"/>
    <col min="9734" max="9734" width="6.42578125" style="1" customWidth="1"/>
    <col min="9735" max="9735" width="6.5703125" style="1" bestFit="1" customWidth="1"/>
    <col min="9736" max="9736" width="5.7109375" style="1" customWidth="1"/>
    <col min="9737" max="9738" width="6.140625" style="1" customWidth="1"/>
    <col min="9739" max="9739" width="6" style="1" customWidth="1"/>
    <col min="9740" max="9740" width="6.7109375" style="1" customWidth="1"/>
    <col min="9741" max="9741" width="5.5703125" style="1" customWidth="1"/>
    <col min="9742" max="9742" width="5.28515625" style="1" customWidth="1"/>
    <col min="9743" max="9743" width="4.5703125" style="1" customWidth="1"/>
    <col min="9744" max="9744" width="4.85546875" style="1" customWidth="1"/>
    <col min="9745" max="9745" width="8" style="1" customWidth="1"/>
    <col min="9746" max="9984" width="9.140625" style="1"/>
    <col min="9985" max="9985" width="5.28515625" style="1" customWidth="1"/>
    <col min="9986" max="9986" width="31.5703125" style="1" customWidth="1"/>
    <col min="9987" max="9987" width="10" style="1" customWidth="1"/>
    <col min="9988" max="9988" width="12.7109375" style="1" customWidth="1"/>
    <col min="9989" max="9989" width="9.5703125" style="1" customWidth="1"/>
    <col min="9990" max="9990" width="6.42578125" style="1" customWidth="1"/>
    <col min="9991" max="9991" width="6.5703125" style="1" bestFit="1" customWidth="1"/>
    <col min="9992" max="9992" width="5.7109375" style="1" customWidth="1"/>
    <col min="9993" max="9994" width="6.140625" style="1" customWidth="1"/>
    <col min="9995" max="9995" width="6" style="1" customWidth="1"/>
    <col min="9996" max="9996" width="6.7109375" style="1" customWidth="1"/>
    <col min="9997" max="9997" width="5.5703125" style="1" customWidth="1"/>
    <col min="9998" max="9998" width="5.28515625" style="1" customWidth="1"/>
    <col min="9999" max="9999" width="4.5703125" style="1" customWidth="1"/>
    <col min="10000" max="10000" width="4.85546875" style="1" customWidth="1"/>
    <col min="10001" max="10001" width="8" style="1" customWidth="1"/>
    <col min="10002" max="10240" width="9.140625" style="1"/>
    <col min="10241" max="10241" width="5.28515625" style="1" customWidth="1"/>
    <col min="10242" max="10242" width="31.5703125" style="1" customWidth="1"/>
    <col min="10243" max="10243" width="10" style="1" customWidth="1"/>
    <col min="10244" max="10244" width="12.7109375" style="1" customWidth="1"/>
    <col min="10245" max="10245" width="9.5703125" style="1" customWidth="1"/>
    <col min="10246" max="10246" width="6.42578125" style="1" customWidth="1"/>
    <col min="10247" max="10247" width="6.5703125" style="1" bestFit="1" customWidth="1"/>
    <col min="10248" max="10248" width="5.7109375" style="1" customWidth="1"/>
    <col min="10249" max="10250" width="6.140625" style="1" customWidth="1"/>
    <col min="10251" max="10251" width="6" style="1" customWidth="1"/>
    <col min="10252" max="10252" width="6.7109375" style="1" customWidth="1"/>
    <col min="10253" max="10253" width="5.5703125" style="1" customWidth="1"/>
    <col min="10254" max="10254" width="5.28515625" style="1" customWidth="1"/>
    <col min="10255" max="10255" width="4.5703125" style="1" customWidth="1"/>
    <col min="10256" max="10256" width="4.85546875" style="1" customWidth="1"/>
    <col min="10257" max="10257" width="8" style="1" customWidth="1"/>
    <col min="10258" max="10496" width="9.140625" style="1"/>
    <col min="10497" max="10497" width="5.28515625" style="1" customWidth="1"/>
    <col min="10498" max="10498" width="31.5703125" style="1" customWidth="1"/>
    <col min="10499" max="10499" width="10" style="1" customWidth="1"/>
    <col min="10500" max="10500" width="12.7109375" style="1" customWidth="1"/>
    <col min="10501" max="10501" width="9.5703125" style="1" customWidth="1"/>
    <col min="10502" max="10502" width="6.42578125" style="1" customWidth="1"/>
    <col min="10503" max="10503" width="6.5703125" style="1" bestFit="1" customWidth="1"/>
    <col min="10504" max="10504" width="5.7109375" style="1" customWidth="1"/>
    <col min="10505" max="10506" width="6.140625" style="1" customWidth="1"/>
    <col min="10507" max="10507" width="6" style="1" customWidth="1"/>
    <col min="10508" max="10508" width="6.7109375" style="1" customWidth="1"/>
    <col min="10509" max="10509" width="5.5703125" style="1" customWidth="1"/>
    <col min="10510" max="10510" width="5.28515625" style="1" customWidth="1"/>
    <col min="10511" max="10511" width="4.5703125" style="1" customWidth="1"/>
    <col min="10512" max="10512" width="4.85546875" style="1" customWidth="1"/>
    <col min="10513" max="10513" width="8" style="1" customWidth="1"/>
    <col min="10514" max="10752" width="9.140625" style="1"/>
    <col min="10753" max="10753" width="5.28515625" style="1" customWidth="1"/>
    <col min="10754" max="10754" width="31.5703125" style="1" customWidth="1"/>
    <col min="10755" max="10755" width="10" style="1" customWidth="1"/>
    <col min="10756" max="10756" width="12.7109375" style="1" customWidth="1"/>
    <col min="10757" max="10757" width="9.5703125" style="1" customWidth="1"/>
    <col min="10758" max="10758" width="6.42578125" style="1" customWidth="1"/>
    <col min="10759" max="10759" width="6.5703125" style="1" bestFit="1" customWidth="1"/>
    <col min="10760" max="10760" width="5.7109375" style="1" customWidth="1"/>
    <col min="10761" max="10762" width="6.140625" style="1" customWidth="1"/>
    <col min="10763" max="10763" width="6" style="1" customWidth="1"/>
    <col min="10764" max="10764" width="6.7109375" style="1" customWidth="1"/>
    <col min="10765" max="10765" width="5.5703125" style="1" customWidth="1"/>
    <col min="10766" max="10766" width="5.28515625" style="1" customWidth="1"/>
    <col min="10767" max="10767" width="4.5703125" style="1" customWidth="1"/>
    <col min="10768" max="10768" width="4.85546875" style="1" customWidth="1"/>
    <col min="10769" max="10769" width="8" style="1" customWidth="1"/>
    <col min="10770" max="11008" width="9.140625" style="1"/>
    <col min="11009" max="11009" width="5.28515625" style="1" customWidth="1"/>
    <col min="11010" max="11010" width="31.5703125" style="1" customWidth="1"/>
    <col min="11011" max="11011" width="10" style="1" customWidth="1"/>
    <col min="11012" max="11012" width="12.7109375" style="1" customWidth="1"/>
    <col min="11013" max="11013" width="9.5703125" style="1" customWidth="1"/>
    <col min="11014" max="11014" width="6.42578125" style="1" customWidth="1"/>
    <col min="11015" max="11015" width="6.5703125" style="1" bestFit="1" customWidth="1"/>
    <col min="11016" max="11016" width="5.7109375" style="1" customWidth="1"/>
    <col min="11017" max="11018" width="6.140625" style="1" customWidth="1"/>
    <col min="11019" max="11019" width="6" style="1" customWidth="1"/>
    <col min="11020" max="11020" width="6.7109375" style="1" customWidth="1"/>
    <col min="11021" max="11021" width="5.5703125" style="1" customWidth="1"/>
    <col min="11022" max="11022" width="5.28515625" style="1" customWidth="1"/>
    <col min="11023" max="11023" width="4.5703125" style="1" customWidth="1"/>
    <col min="11024" max="11024" width="4.85546875" style="1" customWidth="1"/>
    <col min="11025" max="11025" width="8" style="1" customWidth="1"/>
    <col min="11026" max="11264" width="9.140625" style="1"/>
    <col min="11265" max="11265" width="5.28515625" style="1" customWidth="1"/>
    <col min="11266" max="11266" width="31.5703125" style="1" customWidth="1"/>
    <col min="11267" max="11267" width="10" style="1" customWidth="1"/>
    <col min="11268" max="11268" width="12.7109375" style="1" customWidth="1"/>
    <col min="11269" max="11269" width="9.5703125" style="1" customWidth="1"/>
    <col min="11270" max="11270" width="6.42578125" style="1" customWidth="1"/>
    <col min="11271" max="11271" width="6.5703125" style="1" bestFit="1" customWidth="1"/>
    <col min="11272" max="11272" width="5.7109375" style="1" customWidth="1"/>
    <col min="11273" max="11274" width="6.140625" style="1" customWidth="1"/>
    <col min="11275" max="11275" width="6" style="1" customWidth="1"/>
    <col min="11276" max="11276" width="6.7109375" style="1" customWidth="1"/>
    <col min="11277" max="11277" width="5.5703125" style="1" customWidth="1"/>
    <col min="11278" max="11278" width="5.28515625" style="1" customWidth="1"/>
    <col min="11279" max="11279" width="4.5703125" style="1" customWidth="1"/>
    <col min="11280" max="11280" width="4.85546875" style="1" customWidth="1"/>
    <col min="11281" max="11281" width="8" style="1" customWidth="1"/>
    <col min="11282" max="11520" width="9.140625" style="1"/>
    <col min="11521" max="11521" width="5.28515625" style="1" customWidth="1"/>
    <col min="11522" max="11522" width="31.5703125" style="1" customWidth="1"/>
    <col min="11523" max="11523" width="10" style="1" customWidth="1"/>
    <col min="11524" max="11524" width="12.7109375" style="1" customWidth="1"/>
    <col min="11525" max="11525" width="9.5703125" style="1" customWidth="1"/>
    <col min="11526" max="11526" width="6.42578125" style="1" customWidth="1"/>
    <col min="11527" max="11527" width="6.5703125" style="1" bestFit="1" customWidth="1"/>
    <col min="11528" max="11528" width="5.7109375" style="1" customWidth="1"/>
    <col min="11529" max="11530" width="6.140625" style="1" customWidth="1"/>
    <col min="11531" max="11531" width="6" style="1" customWidth="1"/>
    <col min="11532" max="11532" width="6.7109375" style="1" customWidth="1"/>
    <col min="11533" max="11533" width="5.5703125" style="1" customWidth="1"/>
    <col min="11534" max="11534" width="5.28515625" style="1" customWidth="1"/>
    <col min="11535" max="11535" width="4.5703125" style="1" customWidth="1"/>
    <col min="11536" max="11536" width="4.85546875" style="1" customWidth="1"/>
    <col min="11537" max="11537" width="8" style="1" customWidth="1"/>
    <col min="11538" max="11776" width="9.140625" style="1"/>
    <col min="11777" max="11777" width="5.28515625" style="1" customWidth="1"/>
    <col min="11778" max="11778" width="31.5703125" style="1" customWidth="1"/>
    <col min="11779" max="11779" width="10" style="1" customWidth="1"/>
    <col min="11780" max="11780" width="12.7109375" style="1" customWidth="1"/>
    <col min="11781" max="11781" width="9.5703125" style="1" customWidth="1"/>
    <col min="11782" max="11782" width="6.42578125" style="1" customWidth="1"/>
    <col min="11783" max="11783" width="6.5703125" style="1" bestFit="1" customWidth="1"/>
    <col min="11784" max="11784" width="5.7109375" style="1" customWidth="1"/>
    <col min="11785" max="11786" width="6.140625" style="1" customWidth="1"/>
    <col min="11787" max="11787" width="6" style="1" customWidth="1"/>
    <col min="11788" max="11788" width="6.7109375" style="1" customWidth="1"/>
    <col min="11789" max="11789" width="5.5703125" style="1" customWidth="1"/>
    <col min="11790" max="11790" width="5.28515625" style="1" customWidth="1"/>
    <col min="11791" max="11791" width="4.5703125" style="1" customWidth="1"/>
    <col min="11792" max="11792" width="4.85546875" style="1" customWidth="1"/>
    <col min="11793" max="11793" width="8" style="1" customWidth="1"/>
    <col min="11794" max="12032" width="9.140625" style="1"/>
    <col min="12033" max="12033" width="5.28515625" style="1" customWidth="1"/>
    <col min="12034" max="12034" width="31.5703125" style="1" customWidth="1"/>
    <col min="12035" max="12035" width="10" style="1" customWidth="1"/>
    <col min="12036" max="12036" width="12.7109375" style="1" customWidth="1"/>
    <col min="12037" max="12037" width="9.5703125" style="1" customWidth="1"/>
    <col min="12038" max="12038" width="6.42578125" style="1" customWidth="1"/>
    <col min="12039" max="12039" width="6.5703125" style="1" bestFit="1" customWidth="1"/>
    <col min="12040" max="12040" width="5.7109375" style="1" customWidth="1"/>
    <col min="12041" max="12042" width="6.140625" style="1" customWidth="1"/>
    <col min="12043" max="12043" width="6" style="1" customWidth="1"/>
    <col min="12044" max="12044" width="6.7109375" style="1" customWidth="1"/>
    <col min="12045" max="12045" width="5.5703125" style="1" customWidth="1"/>
    <col min="12046" max="12046" width="5.28515625" style="1" customWidth="1"/>
    <col min="12047" max="12047" width="4.5703125" style="1" customWidth="1"/>
    <col min="12048" max="12048" width="4.85546875" style="1" customWidth="1"/>
    <col min="12049" max="12049" width="8" style="1" customWidth="1"/>
    <col min="12050" max="12288" width="9.140625" style="1"/>
    <col min="12289" max="12289" width="5.28515625" style="1" customWidth="1"/>
    <col min="12290" max="12290" width="31.5703125" style="1" customWidth="1"/>
    <col min="12291" max="12291" width="10" style="1" customWidth="1"/>
    <col min="12292" max="12292" width="12.7109375" style="1" customWidth="1"/>
    <col min="12293" max="12293" width="9.5703125" style="1" customWidth="1"/>
    <col min="12294" max="12294" width="6.42578125" style="1" customWidth="1"/>
    <col min="12295" max="12295" width="6.5703125" style="1" bestFit="1" customWidth="1"/>
    <col min="12296" max="12296" width="5.7109375" style="1" customWidth="1"/>
    <col min="12297" max="12298" width="6.140625" style="1" customWidth="1"/>
    <col min="12299" max="12299" width="6" style="1" customWidth="1"/>
    <col min="12300" max="12300" width="6.7109375" style="1" customWidth="1"/>
    <col min="12301" max="12301" width="5.5703125" style="1" customWidth="1"/>
    <col min="12302" max="12302" width="5.28515625" style="1" customWidth="1"/>
    <col min="12303" max="12303" width="4.5703125" style="1" customWidth="1"/>
    <col min="12304" max="12304" width="4.85546875" style="1" customWidth="1"/>
    <col min="12305" max="12305" width="8" style="1" customWidth="1"/>
    <col min="12306" max="12544" width="9.140625" style="1"/>
    <col min="12545" max="12545" width="5.28515625" style="1" customWidth="1"/>
    <col min="12546" max="12546" width="31.5703125" style="1" customWidth="1"/>
    <col min="12547" max="12547" width="10" style="1" customWidth="1"/>
    <col min="12548" max="12548" width="12.7109375" style="1" customWidth="1"/>
    <col min="12549" max="12549" width="9.5703125" style="1" customWidth="1"/>
    <col min="12550" max="12550" width="6.42578125" style="1" customWidth="1"/>
    <col min="12551" max="12551" width="6.5703125" style="1" bestFit="1" customWidth="1"/>
    <col min="12552" max="12552" width="5.7109375" style="1" customWidth="1"/>
    <col min="12553" max="12554" width="6.140625" style="1" customWidth="1"/>
    <col min="12555" max="12555" width="6" style="1" customWidth="1"/>
    <col min="12556" max="12556" width="6.7109375" style="1" customWidth="1"/>
    <col min="12557" max="12557" width="5.5703125" style="1" customWidth="1"/>
    <col min="12558" max="12558" width="5.28515625" style="1" customWidth="1"/>
    <col min="12559" max="12559" width="4.5703125" style="1" customWidth="1"/>
    <col min="12560" max="12560" width="4.85546875" style="1" customWidth="1"/>
    <col min="12561" max="12561" width="8" style="1" customWidth="1"/>
    <col min="12562" max="12800" width="9.140625" style="1"/>
    <col min="12801" max="12801" width="5.28515625" style="1" customWidth="1"/>
    <col min="12802" max="12802" width="31.5703125" style="1" customWidth="1"/>
    <col min="12803" max="12803" width="10" style="1" customWidth="1"/>
    <col min="12804" max="12804" width="12.7109375" style="1" customWidth="1"/>
    <col min="12805" max="12805" width="9.5703125" style="1" customWidth="1"/>
    <col min="12806" max="12806" width="6.42578125" style="1" customWidth="1"/>
    <col min="12807" max="12807" width="6.5703125" style="1" bestFit="1" customWidth="1"/>
    <col min="12808" max="12808" width="5.7109375" style="1" customWidth="1"/>
    <col min="12809" max="12810" width="6.140625" style="1" customWidth="1"/>
    <col min="12811" max="12811" width="6" style="1" customWidth="1"/>
    <col min="12812" max="12812" width="6.7109375" style="1" customWidth="1"/>
    <col min="12813" max="12813" width="5.5703125" style="1" customWidth="1"/>
    <col min="12814" max="12814" width="5.28515625" style="1" customWidth="1"/>
    <col min="12815" max="12815" width="4.5703125" style="1" customWidth="1"/>
    <col min="12816" max="12816" width="4.85546875" style="1" customWidth="1"/>
    <col min="12817" max="12817" width="8" style="1" customWidth="1"/>
    <col min="12818" max="13056" width="9.140625" style="1"/>
    <col min="13057" max="13057" width="5.28515625" style="1" customWidth="1"/>
    <col min="13058" max="13058" width="31.5703125" style="1" customWidth="1"/>
    <col min="13059" max="13059" width="10" style="1" customWidth="1"/>
    <col min="13060" max="13060" width="12.7109375" style="1" customWidth="1"/>
    <col min="13061" max="13061" width="9.5703125" style="1" customWidth="1"/>
    <col min="13062" max="13062" width="6.42578125" style="1" customWidth="1"/>
    <col min="13063" max="13063" width="6.5703125" style="1" bestFit="1" customWidth="1"/>
    <col min="13064" max="13064" width="5.7109375" style="1" customWidth="1"/>
    <col min="13065" max="13066" width="6.140625" style="1" customWidth="1"/>
    <col min="13067" max="13067" width="6" style="1" customWidth="1"/>
    <col min="13068" max="13068" width="6.7109375" style="1" customWidth="1"/>
    <col min="13069" max="13069" width="5.5703125" style="1" customWidth="1"/>
    <col min="13070" max="13070" width="5.28515625" style="1" customWidth="1"/>
    <col min="13071" max="13071" width="4.5703125" style="1" customWidth="1"/>
    <col min="13072" max="13072" width="4.85546875" style="1" customWidth="1"/>
    <col min="13073" max="13073" width="8" style="1" customWidth="1"/>
    <col min="13074" max="13312" width="9.140625" style="1"/>
    <col min="13313" max="13313" width="5.28515625" style="1" customWidth="1"/>
    <col min="13314" max="13314" width="31.5703125" style="1" customWidth="1"/>
    <col min="13315" max="13315" width="10" style="1" customWidth="1"/>
    <col min="13316" max="13316" width="12.7109375" style="1" customWidth="1"/>
    <col min="13317" max="13317" width="9.5703125" style="1" customWidth="1"/>
    <col min="13318" max="13318" width="6.42578125" style="1" customWidth="1"/>
    <col min="13319" max="13319" width="6.5703125" style="1" bestFit="1" customWidth="1"/>
    <col min="13320" max="13320" width="5.7109375" style="1" customWidth="1"/>
    <col min="13321" max="13322" width="6.140625" style="1" customWidth="1"/>
    <col min="13323" max="13323" width="6" style="1" customWidth="1"/>
    <col min="13324" max="13324" width="6.7109375" style="1" customWidth="1"/>
    <col min="13325" max="13325" width="5.5703125" style="1" customWidth="1"/>
    <col min="13326" max="13326" width="5.28515625" style="1" customWidth="1"/>
    <col min="13327" max="13327" width="4.5703125" style="1" customWidth="1"/>
    <col min="13328" max="13328" width="4.85546875" style="1" customWidth="1"/>
    <col min="13329" max="13329" width="8" style="1" customWidth="1"/>
    <col min="13330" max="13568" width="9.140625" style="1"/>
    <col min="13569" max="13569" width="5.28515625" style="1" customWidth="1"/>
    <col min="13570" max="13570" width="31.5703125" style="1" customWidth="1"/>
    <col min="13571" max="13571" width="10" style="1" customWidth="1"/>
    <col min="13572" max="13572" width="12.7109375" style="1" customWidth="1"/>
    <col min="13573" max="13573" width="9.5703125" style="1" customWidth="1"/>
    <col min="13574" max="13574" width="6.42578125" style="1" customWidth="1"/>
    <col min="13575" max="13575" width="6.5703125" style="1" bestFit="1" customWidth="1"/>
    <col min="13576" max="13576" width="5.7109375" style="1" customWidth="1"/>
    <col min="13577" max="13578" width="6.140625" style="1" customWidth="1"/>
    <col min="13579" max="13579" width="6" style="1" customWidth="1"/>
    <col min="13580" max="13580" width="6.7109375" style="1" customWidth="1"/>
    <col min="13581" max="13581" width="5.5703125" style="1" customWidth="1"/>
    <col min="13582" max="13582" width="5.28515625" style="1" customWidth="1"/>
    <col min="13583" max="13583" width="4.5703125" style="1" customWidth="1"/>
    <col min="13584" max="13584" width="4.85546875" style="1" customWidth="1"/>
    <col min="13585" max="13585" width="8" style="1" customWidth="1"/>
    <col min="13586" max="13824" width="9.140625" style="1"/>
    <col min="13825" max="13825" width="5.28515625" style="1" customWidth="1"/>
    <col min="13826" max="13826" width="31.5703125" style="1" customWidth="1"/>
    <col min="13827" max="13827" width="10" style="1" customWidth="1"/>
    <col min="13828" max="13828" width="12.7109375" style="1" customWidth="1"/>
    <col min="13829" max="13829" width="9.5703125" style="1" customWidth="1"/>
    <col min="13830" max="13830" width="6.42578125" style="1" customWidth="1"/>
    <col min="13831" max="13831" width="6.5703125" style="1" bestFit="1" customWidth="1"/>
    <col min="13832" max="13832" width="5.7109375" style="1" customWidth="1"/>
    <col min="13833" max="13834" width="6.140625" style="1" customWidth="1"/>
    <col min="13835" max="13835" width="6" style="1" customWidth="1"/>
    <col min="13836" max="13836" width="6.7109375" style="1" customWidth="1"/>
    <col min="13837" max="13837" width="5.5703125" style="1" customWidth="1"/>
    <col min="13838" max="13838" width="5.28515625" style="1" customWidth="1"/>
    <col min="13839" max="13839" width="4.5703125" style="1" customWidth="1"/>
    <col min="13840" max="13840" width="4.85546875" style="1" customWidth="1"/>
    <col min="13841" max="13841" width="8" style="1" customWidth="1"/>
    <col min="13842" max="14080" width="9.140625" style="1"/>
    <col min="14081" max="14081" width="5.28515625" style="1" customWidth="1"/>
    <col min="14082" max="14082" width="31.5703125" style="1" customWidth="1"/>
    <col min="14083" max="14083" width="10" style="1" customWidth="1"/>
    <col min="14084" max="14084" width="12.7109375" style="1" customWidth="1"/>
    <col min="14085" max="14085" width="9.5703125" style="1" customWidth="1"/>
    <col min="14086" max="14086" width="6.42578125" style="1" customWidth="1"/>
    <col min="14087" max="14087" width="6.5703125" style="1" bestFit="1" customWidth="1"/>
    <col min="14088" max="14088" width="5.7109375" style="1" customWidth="1"/>
    <col min="14089" max="14090" width="6.140625" style="1" customWidth="1"/>
    <col min="14091" max="14091" width="6" style="1" customWidth="1"/>
    <col min="14092" max="14092" width="6.7109375" style="1" customWidth="1"/>
    <col min="14093" max="14093" width="5.5703125" style="1" customWidth="1"/>
    <col min="14094" max="14094" width="5.28515625" style="1" customWidth="1"/>
    <col min="14095" max="14095" width="4.5703125" style="1" customWidth="1"/>
    <col min="14096" max="14096" width="4.85546875" style="1" customWidth="1"/>
    <col min="14097" max="14097" width="8" style="1" customWidth="1"/>
    <col min="14098" max="14336" width="9.140625" style="1"/>
    <col min="14337" max="14337" width="5.28515625" style="1" customWidth="1"/>
    <col min="14338" max="14338" width="31.5703125" style="1" customWidth="1"/>
    <col min="14339" max="14339" width="10" style="1" customWidth="1"/>
    <col min="14340" max="14340" width="12.7109375" style="1" customWidth="1"/>
    <col min="14341" max="14341" width="9.5703125" style="1" customWidth="1"/>
    <col min="14342" max="14342" width="6.42578125" style="1" customWidth="1"/>
    <col min="14343" max="14343" width="6.5703125" style="1" bestFit="1" customWidth="1"/>
    <col min="14344" max="14344" width="5.7109375" style="1" customWidth="1"/>
    <col min="14345" max="14346" width="6.140625" style="1" customWidth="1"/>
    <col min="14347" max="14347" width="6" style="1" customWidth="1"/>
    <col min="14348" max="14348" width="6.7109375" style="1" customWidth="1"/>
    <col min="14349" max="14349" width="5.5703125" style="1" customWidth="1"/>
    <col min="14350" max="14350" width="5.28515625" style="1" customWidth="1"/>
    <col min="14351" max="14351" width="4.5703125" style="1" customWidth="1"/>
    <col min="14352" max="14352" width="4.85546875" style="1" customWidth="1"/>
    <col min="14353" max="14353" width="8" style="1" customWidth="1"/>
    <col min="14354" max="14592" width="9.140625" style="1"/>
    <col min="14593" max="14593" width="5.28515625" style="1" customWidth="1"/>
    <col min="14594" max="14594" width="31.5703125" style="1" customWidth="1"/>
    <col min="14595" max="14595" width="10" style="1" customWidth="1"/>
    <col min="14596" max="14596" width="12.7109375" style="1" customWidth="1"/>
    <col min="14597" max="14597" width="9.5703125" style="1" customWidth="1"/>
    <col min="14598" max="14598" width="6.42578125" style="1" customWidth="1"/>
    <col min="14599" max="14599" width="6.5703125" style="1" bestFit="1" customWidth="1"/>
    <col min="14600" max="14600" width="5.7109375" style="1" customWidth="1"/>
    <col min="14601" max="14602" width="6.140625" style="1" customWidth="1"/>
    <col min="14603" max="14603" width="6" style="1" customWidth="1"/>
    <col min="14604" max="14604" width="6.7109375" style="1" customWidth="1"/>
    <col min="14605" max="14605" width="5.5703125" style="1" customWidth="1"/>
    <col min="14606" max="14606" width="5.28515625" style="1" customWidth="1"/>
    <col min="14607" max="14607" width="4.5703125" style="1" customWidth="1"/>
    <col min="14608" max="14608" width="4.85546875" style="1" customWidth="1"/>
    <col min="14609" max="14609" width="8" style="1" customWidth="1"/>
    <col min="14610" max="14848" width="9.140625" style="1"/>
    <col min="14849" max="14849" width="5.28515625" style="1" customWidth="1"/>
    <col min="14850" max="14850" width="31.5703125" style="1" customWidth="1"/>
    <col min="14851" max="14851" width="10" style="1" customWidth="1"/>
    <col min="14852" max="14852" width="12.7109375" style="1" customWidth="1"/>
    <col min="14853" max="14853" width="9.5703125" style="1" customWidth="1"/>
    <col min="14854" max="14854" width="6.42578125" style="1" customWidth="1"/>
    <col min="14855" max="14855" width="6.5703125" style="1" bestFit="1" customWidth="1"/>
    <col min="14856" max="14856" width="5.7109375" style="1" customWidth="1"/>
    <col min="14857" max="14858" width="6.140625" style="1" customWidth="1"/>
    <col min="14859" max="14859" width="6" style="1" customWidth="1"/>
    <col min="14860" max="14860" width="6.7109375" style="1" customWidth="1"/>
    <col min="14861" max="14861" width="5.5703125" style="1" customWidth="1"/>
    <col min="14862" max="14862" width="5.28515625" style="1" customWidth="1"/>
    <col min="14863" max="14863" width="4.5703125" style="1" customWidth="1"/>
    <col min="14864" max="14864" width="4.85546875" style="1" customWidth="1"/>
    <col min="14865" max="14865" width="8" style="1" customWidth="1"/>
    <col min="14866" max="15104" width="9.140625" style="1"/>
    <col min="15105" max="15105" width="5.28515625" style="1" customWidth="1"/>
    <col min="15106" max="15106" width="31.5703125" style="1" customWidth="1"/>
    <col min="15107" max="15107" width="10" style="1" customWidth="1"/>
    <col min="15108" max="15108" width="12.7109375" style="1" customWidth="1"/>
    <col min="15109" max="15109" width="9.5703125" style="1" customWidth="1"/>
    <col min="15110" max="15110" width="6.42578125" style="1" customWidth="1"/>
    <col min="15111" max="15111" width="6.5703125" style="1" bestFit="1" customWidth="1"/>
    <col min="15112" max="15112" width="5.7109375" style="1" customWidth="1"/>
    <col min="15113" max="15114" width="6.140625" style="1" customWidth="1"/>
    <col min="15115" max="15115" width="6" style="1" customWidth="1"/>
    <col min="15116" max="15116" width="6.7109375" style="1" customWidth="1"/>
    <col min="15117" max="15117" width="5.5703125" style="1" customWidth="1"/>
    <col min="15118" max="15118" width="5.28515625" style="1" customWidth="1"/>
    <col min="15119" max="15119" width="4.5703125" style="1" customWidth="1"/>
    <col min="15120" max="15120" width="4.85546875" style="1" customWidth="1"/>
    <col min="15121" max="15121" width="8" style="1" customWidth="1"/>
    <col min="15122" max="15360" width="9.140625" style="1"/>
    <col min="15361" max="15361" width="5.28515625" style="1" customWidth="1"/>
    <col min="15362" max="15362" width="31.5703125" style="1" customWidth="1"/>
    <col min="15363" max="15363" width="10" style="1" customWidth="1"/>
    <col min="15364" max="15364" width="12.7109375" style="1" customWidth="1"/>
    <col min="15365" max="15365" width="9.5703125" style="1" customWidth="1"/>
    <col min="15366" max="15366" width="6.42578125" style="1" customWidth="1"/>
    <col min="15367" max="15367" width="6.5703125" style="1" bestFit="1" customWidth="1"/>
    <col min="15368" max="15368" width="5.7109375" style="1" customWidth="1"/>
    <col min="15369" max="15370" width="6.140625" style="1" customWidth="1"/>
    <col min="15371" max="15371" width="6" style="1" customWidth="1"/>
    <col min="15372" max="15372" width="6.7109375" style="1" customWidth="1"/>
    <col min="15373" max="15373" width="5.5703125" style="1" customWidth="1"/>
    <col min="15374" max="15374" width="5.28515625" style="1" customWidth="1"/>
    <col min="15375" max="15375" width="4.5703125" style="1" customWidth="1"/>
    <col min="15376" max="15376" width="4.85546875" style="1" customWidth="1"/>
    <col min="15377" max="15377" width="8" style="1" customWidth="1"/>
    <col min="15378" max="15616" width="9.140625" style="1"/>
    <col min="15617" max="15617" width="5.28515625" style="1" customWidth="1"/>
    <col min="15618" max="15618" width="31.5703125" style="1" customWidth="1"/>
    <col min="15619" max="15619" width="10" style="1" customWidth="1"/>
    <col min="15620" max="15620" width="12.7109375" style="1" customWidth="1"/>
    <col min="15621" max="15621" width="9.5703125" style="1" customWidth="1"/>
    <col min="15622" max="15622" width="6.42578125" style="1" customWidth="1"/>
    <col min="15623" max="15623" width="6.5703125" style="1" bestFit="1" customWidth="1"/>
    <col min="15624" max="15624" width="5.7109375" style="1" customWidth="1"/>
    <col min="15625" max="15626" width="6.140625" style="1" customWidth="1"/>
    <col min="15627" max="15627" width="6" style="1" customWidth="1"/>
    <col min="15628" max="15628" width="6.7109375" style="1" customWidth="1"/>
    <col min="15629" max="15629" width="5.5703125" style="1" customWidth="1"/>
    <col min="15630" max="15630" width="5.28515625" style="1" customWidth="1"/>
    <col min="15631" max="15631" width="4.5703125" style="1" customWidth="1"/>
    <col min="15632" max="15632" width="4.85546875" style="1" customWidth="1"/>
    <col min="15633" max="15633" width="8" style="1" customWidth="1"/>
    <col min="15634" max="15872" width="9.140625" style="1"/>
    <col min="15873" max="15873" width="5.28515625" style="1" customWidth="1"/>
    <col min="15874" max="15874" width="31.5703125" style="1" customWidth="1"/>
    <col min="15875" max="15875" width="10" style="1" customWidth="1"/>
    <col min="15876" max="15876" width="12.7109375" style="1" customWidth="1"/>
    <col min="15877" max="15877" width="9.5703125" style="1" customWidth="1"/>
    <col min="15878" max="15878" width="6.42578125" style="1" customWidth="1"/>
    <col min="15879" max="15879" width="6.5703125" style="1" bestFit="1" customWidth="1"/>
    <col min="15880" max="15880" width="5.7109375" style="1" customWidth="1"/>
    <col min="15881" max="15882" width="6.140625" style="1" customWidth="1"/>
    <col min="15883" max="15883" width="6" style="1" customWidth="1"/>
    <col min="15884" max="15884" width="6.7109375" style="1" customWidth="1"/>
    <col min="15885" max="15885" width="5.5703125" style="1" customWidth="1"/>
    <col min="15886" max="15886" width="5.28515625" style="1" customWidth="1"/>
    <col min="15887" max="15887" width="4.5703125" style="1" customWidth="1"/>
    <col min="15888" max="15888" width="4.85546875" style="1" customWidth="1"/>
    <col min="15889" max="15889" width="8" style="1" customWidth="1"/>
    <col min="15890" max="16128" width="9.140625" style="1"/>
    <col min="16129" max="16129" width="5.28515625" style="1" customWidth="1"/>
    <col min="16130" max="16130" width="31.5703125" style="1" customWidth="1"/>
    <col min="16131" max="16131" width="10" style="1" customWidth="1"/>
    <col min="16132" max="16132" width="12.7109375" style="1" customWidth="1"/>
    <col min="16133" max="16133" width="9.5703125" style="1" customWidth="1"/>
    <col min="16134" max="16134" width="6.42578125" style="1" customWidth="1"/>
    <col min="16135" max="16135" width="6.5703125" style="1" bestFit="1" customWidth="1"/>
    <col min="16136" max="16136" width="5.7109375" style="1" customWidth="1"/>
    <col min="16137" max="16138" width="6.140625" style="1" customWidth="1"/>
    <col min="16139" max="16139" width="6" style="1" customWidth="1"/>
    <col min="16140" max="16140" width="6.7109375" style="1" customWidth="1"/>
    <col min="16141" max="16141" width="5.5703125" style="1" customWidth="1"/>
    <col min="16142" max="16142" width="5.28515625" style="1" customWidth="1"/>
    <col min="16143" max="16143" width="4.5703125" style="1" customWidth="1"/>
    <col min="16144" max="16144" width="4.85546875" style="1" customWidth="1"/>
    <col min="16145" max="16145" width="8" style="1" customWidth="1"/>
    <col min="16146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64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25.5">
      <c r="A7" s="5"/>
      <c r="B7" s="80" t="s">
        <v>31</v>
      </c>
      <c r="C7" s="5">
        <v>0</v>
      </c>
      <c r="D7" s="81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25.5">
      <c r="A8" s="5"/>
      <c r="B8" s="80" t="s">
        <v>32</v>
      </c>
      <c r="C8" s="5">
        <v>0</v>
      </c>
      <c r="D8" s="81" t="s">
        <v>19</v>
      </c>
      <c r="E8" s="15">
        <v>0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51">
      <c r="A9" s="5"/>
      <c r="B9" s="80" t="s">
        <v>75</v>
      </c>
      <c r="C9" s="5">
        <v>0</v>
      </c>
      <c r="D9" s="81" t="s">
        <v>19</v>
      </c>
      <c r="E9" s="119">
        <v>1.25</v>
      </c>
      <c r="F9" s="17" t="s">
        <v>107</v>
      </c>
      <c r="G9" s="17" t="s">
        <v>107</v>
      </c>
      <c r="H9" s="17" t="s">
        <v>107</v>
      </c>
      <c r="I9" s="17" t="s">
        <v>115</v>
      </c>
      <c r="J9" s="17" t="s">
        <v>115</v>
      </c>
      <c r="K9" s="17" t="s">
        <v>115</v>
      </c>
      <c r="L9" s="17" t="s">
        <v>115</v>
      </c>
      <c r="M9" s="17" t="s">
        <v>116</v>
      </c>
      <c r="N9" s="17" t="s">
        <v>116</v>
      </c>
      <c r="O9" s="17" t="s">
        <v>116</v>
      </c>
      <c r="P9" s="17" t="s">
        <v>116</v>
      </c>
      <c r="Q9" s="17" t="s">
        <v>113</v>
      </c>
    </row>
    <row r="10" spans="1:17" s="9" customFormat="1" ht="38.25">
      <c r="A10" s="5"/>
      <c r="B10" s="80" t="s">
        <v>90</v>
      </c>
      <c r="C10" s="5">
        <v>0</v>
      </c>
      <c r="D10" s="81" t="s">
        <v>19</v>
      </c>
      <c r="E10" s="15"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s="9" customFormat="1" ht="25.5">
      <c r="A11" s="5"/>
      <c r="B11" s="80" t="s">
        <v>54</v>
      </c>
      <c r="C11" s="5">
        <v>0</v>
      </c>
      <c r="D11" s="81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31.5">
      <c r="A12" s="5"/>
      <c r="B12" s="8" t="s">
        <v>112</v>
      </c>
      <c r="C12" s="5">
        <v>0</v>
      </c>
      <c r="D12" s="81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ht="31.5">
      <c r="A13" s="5"/>
      <c r="B13" s="8" t="s">
        <v>111</v>
      </c>
      <c r="C13" s="5">
        <v>0</v>
      </c>
      <c r="D13" s="81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82" t="s">
        <v>36</v>
      </c>
      <c r="C14" s="33">
        <f>C7+C8+C9+C10+C11+C12</f>
        <v>0</v>
      </c>
      <c r="D14" s="83"/>
      <c r="E14" s="21">
        <f>SUM(E7:E13)</f>
        <v>1.25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82" t="s">
        <v>37</v>
      </c>
      <c r="C15" s="33"/>
      <c r="D15" s="8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25.5">
      <c r="A16" s="8"/>
      <c r="B16" s="80" t="s">
        <v>38</v>
      </c>
      <c r="C16" s="5"/>
      <c r="D16" s="81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25.5">
      <c r="A17" s="8"/>
      <c r="B17" s="80" t="s">
        <v>126</v>
      </c>
      <c r="C17" s="5">
        <v>0</v>
      </c>
      <c r="D17" s="81" t="s">
        <v>19</v>
      </c>
      <c r="E17" s="119">
        <v>162.72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25.5">
      <c r="A18" s="8"/>
      <c r="B18" s="80" t="s">
        <v>40</v>
      </c>
      <c r="C18" s="5"/>
      <c r="D18" s="81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28.5" customHeight="1">
      <c r="A19" s="5"/>
      <c r="B19" s="82" t="s">
        <v>41</v>
      </c>
      <c r="C19" s="33">
        <f>SUM(C16:C18)</f>
        <v>0</v>
      </c>
      <c r="D19" s="83"/>
      <c r="E19" s="21">
        <f>SUM(E16:E18)</f>
        <v>162.72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27.75" customHeight="1">
      <c r="A20" s="5">
        <v>3</v>
      </c>
      <c r="B20" s="84" t="s">
        <v>42</v>
      </c>
      <c r="C20" s="5">
        <v>0</v>
      </c>
      <c r="D20" s="81" t="s">
        <v>19</v>
      </c>
      <c r="E20" s="119">
        <v>130.91999999999999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28.5" customHeight="1">
      <c r="A21" s="5">
        <v>4</v>
      </c>
      <c r="B21" s="84" t="s">
        <v>43</v>
      </c>
      <c r="C21" s="5">
        <v>0</v>
      </c>
      <c r="D21" s="81" t="s">
        <v>19</v>
      </c>
      <c r="E21" s="119">
        <v>403.4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25.5">
      <c r="A22" s="5">
        <v>5</v>
      </c>
      <c r="B22" s="84" t="s">
        <v>44</v>
      </c>
      <c r="C22" s="5">
        <v>0</v>
      </c>
      <c r="D22" s="81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82" t="s">
        <v>45</v>
      </c>
      <c r="C23" s="33">
        <f>SUM(C20:C22)</f>
        <v>0</v>
      </c>
      <c r="D23" s="83"/>
      <c r="E23" s="21">
        <f>SUM(E20:E22)</f>
        <v>534.31999999999994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25.5">
      <c r="A24" s="5">
        <v>6</v>
      </c>
      <c r="B24" s="84" t="s">
        <v>46</v>
      </c>
      <c r="C24" s="5"/>
      <c r="D24" s="81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25.5">
      <c r="A25" s="5">
        <v>7</v>
      </c>
      <c r="B25" s="84" t="s">
        <v>47</v>
      </c>
      <c r="C25" s="5">
        <v>0</v>
      </c>
      <c r="D25" s="81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81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25.5">
      <c r="A27" s="5">
        <v>9</v>
      </c>
      <c r="B27" s="84" t="s">
        <v>49</v>
      </c>
      <c r="C27" s="5">
        <v>0</v>
      </c>
      <c r="D27" s="81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38.25">
      <c r="A28" s="5">
        <v>10</v>
      </c>
      <c r="B28" s="84" t="s">
        <v>51</v>
      </c>
      <c r="C28" s="5">
        <v>0</v>
      </c>
      <c r="D28" s="81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25.5">
      <c r="A29" s="5">
        <v>11</v>
      </c>
      <c r="B29" s="84" t="s">
        <v>52</v>
      </c>
      <c r="C29" s="5">
        <v>0</v>
      </c>
      <c r="D29" s="81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25.5">
      <c r="A30" s="5">
        <v>12</v>
      </c>
      <c r="B30" s="84" t="s">
        <v>76</v>
      </c>
      <c r="C30" s="5">
        <v>0</v>
      </c>
      <c r="D30" s="81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20" ht="20.25" customHeight="1">
      <c r="A33" s="5">
        <v>15</v>
      </c>
      <c r="B33" s="84" t="s">
        <v>55</v>
      </c>
      <c r="C33" s="5">
        <v>0</v>
      </c>
      <c r="D33" s="81" t="s">
        <v>72</v>
      </c>
      <c r="E33" s="15">
        <v>6.92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  <c r="R33" s="13"/>
      <c r="S33" s="13"/>
      <c r="T33" s="13"/>
    </row>
    <row r="34" spans="1:20" ht="20.25" customHeight="1">
      <c r="A34" s="5"/>
      <c r="B34" s="30" t="s">
        <v>114</v>
      </c>
      <c r="C34" s="33">
        <f>SUM(C24:C33)</f>
        <v>0</v>
      </c>
      <c r="D34" s="81"/>
      <c r="E34" s="96">
        <f>SUM(E24:E33)</f>
        <v>6.92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3"/>
      <c r="S34" s="13"/>
      <c r="T34" s="13"/>
    </row>
    <row r="35" spans="1:20" ht="15.75">
      <c r="A35" s="144" t="s">
        <v>17</v>
      </c>
      <c r="B35" s="144"/>
      <c r="C35" s="33">
        <f>C14+C23+C19+C24+C25+C26+C27+C28+C29+C30</f>
        <v>0</v>
      </c>
      <c r="D35" s="121">
        <f>E35-E33</f>
        <v>698.29</v>
      </c>
      <c r="E35" s="21">
        <f>+E34+E23+E19+E14</f>
        <v>705.20999999999992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8" spans="1:20" ht="23.25" customHeight="1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20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20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20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20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20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20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20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20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20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20" ht="19.5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5:P45"/>
    <mergeCell ref="A35:B35"/>
    <mergeCell ref="A38:C38"/>
    <mergeCell ref="D38:I48"/>
    <mergeCell ref="A41:C48"/>
    <mergeCell ref="J38:P38"/>
    <mergeCell ref="A39:C39"/>
    <mergeCell ref="J39:P39"/>
    <mergeCell ref="A40:C40"/>
    <mergeCell ref="J40:P40"/>
    <mergeCell ref="J46:P46"/>
    <mergeCell ref="J47:P47"/>
    <mergeCell ref="J48:P48"/>
    <mergeCell ref="J41:P41"/>
    <mergeCell ref="J42:P42"/>
    <mergeCell ref="J43:P43"/>
    <mergeCell ref="J44:P44"/>
    <mergeCell ref="A1:Q1"/>
    <mergeCell ref="A2:Q2"/>
    <mergeCell ref="A4:A5"/>
    <mergeCell ref="B4:B5"/>
    <mergeCell ref="C4:C5"/>
    <mergeCell ref="D4:D5"/>
    <mergeCell ref="E4:E5"/>
    <mergeCell ref="F4:Q4"/>
  </mergeCells>
  <printOptions horizontalCentered="1"/>
  <pageMargins left="0.2" right="0.17" top="0.21" bottom="0.17" header="0.24" footer="0.17"/>
  <pageSetup paperSize="9" orientation="landscape" r:id="rId1"/>
  <rowBreaks count="2" manualBreakCount="2">
    <brk id="23" max="16" man="1"/>
    <brk id="35" max="16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50"/>
  </sheetPr>
  <dimension ref="A1:T76"/>
  <sheetViews>
    <sheetView view="pageBreakPreview" zoomScale="85" zoomScaleSheetLayoutView="85" workbookViewId="0">
      <pane xSplit="2" ySplit="5" topLeftCell="C12" activePane="bottomRight" state="frozen"/>
      <selection activeCell="E35" sqref="E35"/>
      <selection pane="topRight" activeCell="E35" sqref="E35"/>
      <selection pane="bottomLeft" activeCell="E35" sqref="E35"/>
      <selection pane="bottomRight" activeCell="E21" sqref="E2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2" width="9.140625" style="13"/>
    <col min="13" max="13" width="11" style="13" bestFit="1" customWidth="1"/>
    <col min="14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268" width="9.140625" style="1"/>
    <col min="269" max="269" width="11" style="1" bestFit="1" customWidth="1"/>
    <col min="270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524" width="9.140625" style="1"/>
    <col min="525" max="525" width="11" style="1" bestFit="1" customWidth="1"/>
    <col min="526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780" width="9.140625" style="1"/>
    <col min="781" max="781" width="11" style="1" bestFit="1" customWidth="1"/>
    <col min="782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036" width="9.140625" style="1"/>
    <col min="1037" max="1037" width="11" style="1" bestFit="1" customWidth="1"/>
    <col min="1038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292" width="9.140625" style="1"/>
    <col min="1293" max="1293" width="11" style="1" bestFit="1" customWidth="1"/>
    <col min="1294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548" width="9.140625" style="1"/>
    <col min="1549" max="1549" width="11" style="1" bestFit="1" customWidth="1"/>
    <col min="1550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1804" width="9.140625" style="1"/>
    <col min="1805" max="1805" width="11" style="1" bestFit="1" customWidth="1"/>
    <col min="1806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060" width="9.140625" style="1"/>
    <col min="2061" max="2061" width="11" style="1" bestFit="1" customWidth="1"/>
    <col min="2062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316" width="9.140625" style="1"/>
    <col min="2317" max="2317" width="11" style="1" bestFit="1" customWidth="1"/>
    <col min="2318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572" width="9.140625" style="1"/>
    <col min="2573" max="2573" width="11" style="1" bestFit="1" customWidth="1"/>
    <col min="2574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2828" width="9.140625" style="1"/>
    <col min="2829" max="2829" width="11" style="1" bestFit="1" customWidth="1"/>
    <col min="2830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084" width="9.140625" style="1"/>
    <col min="3085" max="3085" width="11" style="1" bestFit="1" customWidth="1"/>
    <col min="3086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340" width="9.140625" style="1"/>
    <col min="3341" max="3341" width="11" style="1" bestFit="1" customWidth="1"/>
    <col min="3342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596" width="9.140625" style="1"/>
    <col min="3597" max="3597" width="11" style="1" bestFit="1" customWidth="1"/>
    <col min="3598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3852" width="9.140625" style="1"/>
    <col min="3853" max="3853" width="11" style="1" bestFit="1" customWidth="1"/>
    <col min="3854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108" width="9.140625" style="1"/>
    <col min="4109" max="4109" width="11" style="1" bestFit="1" customWidth="1"/>
    <col min="4110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364" width="9.140625" style="1"/>
    <col min="4365" max="4365" width="11" style="1" bestFit="1" customWidth="1"/>
    <col min="4366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620" width="9.140625" style="1"/>
    <col min="4621" max="4621" width="11" style="1" bestFit="1" customWidth="1"/>
    <col min="4622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4876" width="9.140625" style="1"/>
    <col min="4877" max="4877" width="11" style="1" bestFit="1" customWidth="1"/>
    <col min="4878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132" width="9.140625" style="1"/>
    <col min="5133" max="5133" width="11" style="1" bestFit="1" customWidth="1"/>
    <col min="5134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388" width="9.140625" style="1"/>
    <col min="5389" max="5389" width="11" style="1" bestFit="1" customWidth="1"/>
    <col min="5390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644" width="9.140625" style="1"/>
    <col min="5645" max="5645" width="11" style="1" bestFit="1" customWidth="1"/>
    <col min="5646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5900" width="9.140625" style="1"/>
    <col min="5901" max="5901" width="11" style="1" bestFit="1" customWidth="1"/>
    <col min="5902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156" width="9.140625" style="1"/>
    <col min="6157" max="6157" width="11" style="1" bestFit="1" customWidth="1"/>
    <col min="6158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412" width="9.140625" style="1"/>
    <col min="6413" max="6413" width="11" style="1" bestFit="1" customWidth="1"/>
    <col min="6414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668" width="9.140625" style="1"/>
    <col min="6669" max="6669" width="11" style="1" bestFit="1" customWidth="1"/>
    <col min="6670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6924" width="9.140625" style="1"/>
    <col min="6925" max="6925" width="11" style="1" bestFit="1" customWidth="1"/>
    <col min="6926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180" width="9.140625" style="1"/>
    <col min="7181" max="7181" width="11" style="1" bestFit="1" customWidth="1"/>
    <col min="7182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436" width="9.140625" style="1"/>
    <col min="7437" max="7437" width="11" style="1" bestFit="1" customWidth="1"/>
    <col min="7438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692" width="9.140625" style="1"/>
    <col min="7693" max="7693" width="11" style="1" bestFit="1" customWidth="1"/>
    <col min="7694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7948" width="9.140625" style="1"/>
    <col min="7949" max="7949" width="11" style="1" bestFit="1" customWidth="1"/>
    <col min="7950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204" width="9.140625" style="1"/>
    <col min="8205" max="8205" width="11" style="1" bestFit="1" customWidth="1"/>
    <col min="8206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460" width="9.140625" style="1"/>
    <col min="8461" max="8461" width="11" style="1" bestFit="1" customWidth="1"/>
    <col min="8462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716" width="9.140625" style="1"/>
    <col min="8717" max="8717" width="11" style="1" bestFit="1" customWidth="1"/>
    <col min="8718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8972" width="9.140625" style="1"/>
    <col min="8973" max="8973" width="11" style="1" bestFit="1" customWidth="1"/>
    <col min="8974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228" width="9.140625" style="1"/>
    <col min="9229" max="9229" width="11" style="1" bestFit="1" customWidth="1"/>
    <col min="9230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484" width="9.140625" style="1"/>
    <col min="9485" max="9485" width="11" style="1" bestFit="1" customWidth="1"/>
    <col min="9486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740" width="9.140625" style="1"/>
    <col min="9741" max="9741" width="11" style="1" bestFit="1" customWidth="1"/>
    <col min="9742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9996" width="9.140625" style="1"/>
    <col min="9997" max="9997" width="11" style="1" bestFit="1" customWidth="1"/>
    <col min="9998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252" width="9.140625" style="1"/>
    <col min="10253" max="10253" width="11" style="1" bestFit="1" customWidth="1"/>
    <col min="10254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508" width="9.140625" style="1"/>
    <col min="10509" max="10509" width="11" style="1" bestFit="1" customWidth="1"/>
    <col min="10510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0764" width="9.140625" style="1"/>
    <col min="10765" max="10765" width="11" style="1" bestFit="1" customWidth="1"/>
    <col min="10766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020" width="9.140625" style="1"/>
    <col min="11021" max="11021" width="11" style="1" bestFit="1" customWidth="1"/>
    <col min="11022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276" width="9.140625" style="1"/>
    <col min="11277" max="11277" width="11" style="1" bestFit="1" customWidth="1"/>
    <col min="11278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532" width="9.140625" style="1"/>
    <col min="11533" max="11533" width="11" style="1" bestFit="1" customWidth="1"/>
    <col min="11534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1788" width="9.140625" style="1"/>
    <col min="11789" max="11789" width="11" style="1" bestFit="1" customWidth="1"/>
    <col min="11790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044" width="9.140625" style="1"/>
    <col min="12045" max="12045" width="11" style="1" bestFit="1" customWidth="1"/>
    <col min="12046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300" width="9.140625" style="1"/>
    <col min="12301" max="12301" width="11" style="1" bestFit="1" customWidth="1"/>
    <col min="12302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556" width="9.140625" style="1"/>
    <col min="12557" max="12557" width="11" style="1" bestFit="1" customWidth="1"/>
    <col min="12558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2812" width="9.140625" style="1"/>
    <col min="12813" max="12813" width="11" style="1" bestFit="1" customWidth="1"/>
    <col min="12814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068" width="9.140625" style="1"/>
    <col min="13069" max="13069" width="11" style="1" bestFit="1" customWidth="1"/>
    <col min="13070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324" width="9.140625" style="1"/>
    <col min="13325" max="13325" width="11" style="1" bestFit="1" customWidth="1"/>
    <col min="13326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580" width="9.140625" style="1"/>
    <col min="13581" max="13581" width="11" style="1" bestFit="1" customWidth="1"/>
    <col min="13582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3836" width="9.140625" style="1"/>
    <col min="13837" max="13837" width="11" style="1" bestFit="1" customWidth="1"/>
    <col min="13838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092" width="9.140625" style="1"/>
    <col min="14093" max="14093" width="11" style="1" bestFit="1" customWidth="1"/>
    <col min="14094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348" width="9.140625" style="1"/>
    <col min="14349" max="14349" width="11" style="1" bestFit="1" customWidth="1"/>
    <col min="14350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604" width="9.140625" style="1"/>
    <col min="14605" max="14605" width="11" style="1" bestFit="1" customWidth="1"/>
    <col min="14606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4860" width="9.140625" style="1"/>
    <col min="14861" max="14861" width="11" style="1" bestFit="1" customWidth="1"/>
    <col min="14862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116" width="9.140625" style="1"/>
    <col min="15117" max="15117" width="11" style="1" bestFit="1" customWidth="1"/>
    <col min="15118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372" width="9.140625" style="1"/>
    <col min="15373" max="15373" width="11" style="1" bestFit="1" customWidth="1"/>
    <col min="15374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628" width="9.140625" style="1"/>
    <col min="15629" max="15629" width="11" style="1" bestFit="1" customWidth="1"/>
    <col min="15630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5884" width="9.140625" style="1"/>
    <col min="15885" max="15885" width="11" style="1" bestFit="1" customWidth="1"/>
    <col min="15886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140" width="9.140625" style="1"/>
    <col min="16141" max="16141" width="11" style="1" bestFit="1" customWidth="1"/>
    <col min="16142" max="16384" width="9.140625" style="1"/>
  </cols>
  <sheetData>
    <row r="1" spans="1:17" ht="26.25">
      <c r="A1" s="166" t="s">
        <v>135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4"/>
    </row>
    <row r="2" spans="1:17" ht="18.75">
      <c r="A2" s="195" t="s">
        <v>63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7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>
      <c r="A4" s="198" t="s">
        <v>0</v>
      </c>
      <c r="B4" s="198" t="s">
        <v>1</v>
      </c>
      <c r="C4" s="198" t="s">
        <v>16</v>
      </c>
      <c r="D4" s="198" t="s">
        <v>2</v>
      </c>
      <c r="E4" s="198" t="s">
        <v>3</v>
      </c>
      <c r="F4" s="171" t="s">
        <v>136</v>
      </c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</row>
    <row r="5" spans="1:17">
      <c r="A5" s="198"/>
      <c r="B5" s="198"/>
      <c r="C5" s="198"/>
      <c r="D5" s="198"/>
      <c r="E5" s="198"/>
      <c r="F5" s="61" t="s">
        <v>4</v>
      </c>
      <c r="G5" s="61" t="s">
        <v>5</v>
      </c>
      <c r="H5" s="61" t="s">
        <v>6</v>
      </c>
      <c r="I5" s="61" t="s">
        <v>7</v>
      </c>
      <c r="J5" s="61" t="s">
        <v>8</v>
      </c>
      <c r="K5" s="61" t="s">
        <v>9</v>
      </c>
      <c r="L5" s="61" t="s">
        <v>10</v>
      </c>
      <c r="M5" s="61" t="s">
        <v>11</v>
      </c>
      <c r="N5" s="61" t="s">
        <v>12</v>
      </c>
      <c r="O5" s="61" t="s">
        <v>13</v>
      </c>
      <c r="P5" s="61" t="s">
        <v>14</v>
      </c>
      <c r="Q5" s="61" t="s">
        <v>15</v>
      </c>
    </row>
    <row r="6" spans="1:17" ht="15.75">
      <c r="A6" s="62">
        <v>1</v>
      </c>
      <c r="B6" s="63" t="s">
        <v>30</v>
      </c>
      <c r="C6" s="64"/>
      <c r="D6" s="64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7" s="9" customFormat="1" ht="31.5">
      <c r="A7" s="62"/>
      <c r="B7" s="26" t="s">
        <v>130</v>
      </c>
      <c r="C7" s="62">
        <v>0</v>
      </c>
      <c r="D7" s="62" t="s">
        <v>19</v>
      </c>
      <c r="E7" s="132">
        <v>37.950000000000003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" customFormat="1" ht="31.5">
      <c r="A8" s="62"/>
      <c r="B8" s="26" t="s">
        <v>32</v>
      </c>
      <c r="C8" s="62">
        <v>0</v>
      </c>
      <c r="D8" s="62" t="s">
        <v>19</v>
      </c>
      <c r="E8" s="133">
        <v>15.52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62"/>
      <c r="B9" s="8" t="s">
        <v>75</v>
      </c>
      <c r="C9" s="62">
        <v>0</v>
      </c>
      <c r="D9" s="62" t="s">
        <v>19</v>
      </c>
      <c r="E9" s="132">
        <v>41.59</v>
      </c>
      <c r="F9" s="17" t="s">
        <v>107</v>
      </c>
      <c r="G9" s="17" t="s">
        <v>107</v>
      </c>
      <c r="H9" s="17" t="s">
        <v>107</v>
      </c>
      <c r="I9" s="17" t="s">
        <v>115</v>
      </c>
      <c r="J9" s="17" t="s">
        <v>115</v>
      </c>
      <c r="K9" s="17" t="s">
        <v>115</v>
      </c>
      <c r="L9" s="17" t="s">
        <v>115</v>
      </c>
      <c r="M9" s="17" t="s">
        <v>116</v>
      </c>
      <c r="N9" s="17" t="s">
        <v>116</v>
      </c>
      <c r="O9" s="17" t="s">
        <v>116</v>
      </c>
      <c r="P9" s="17" t="s">
        <v>116</v>
      </c>
      <c r="Q9" s="17" t="s">
        <v>113</v>
      </c>
    </row>
    <row r="10" spans="1:17" s="9" customFormat="1" ht="31.5">
      <c r="A10" s="62"/>
      <c r="B10" s="8" t="s">
        <v>57</v>
      </c>
      <c r="C10" s="62">
        <v>0</v>
      </c>
      <c r="D10" s="62" t="s">
        <v>19</v>
      </c>
      <c r="E10" s="132">
        <v>25.65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62"/>
      <c r="B11" s="26" t="s">
        <v>54</v>
      </c>
      <c r="C11" s="62">
        <v>0</v>
      </c>
      <c r="D11" s="62" t="s">
        <v>19</v>
      </c>
      <c r="E11" s="70">
        <v>0</v>
      </c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</row>
    <row r="12" spans="1:17" s="9" customFormat="1" ht="31.5">
      <c r="A12" s="62"/>
      <c r="B12" s="8" t="s">
        <v>112</v>
      </c>
      <c r="C12" s="62">
        <v>0</v>
      </c>
      <c r="D12" s="62" t="s">
        <v>19</v>
      </c>
      <c r="E12" s="70">
        <v>0</v>
      </c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</row>
    <row r="13" spans="1:17" s="9" customFormat="1" ht="31.5">
      <c r="A13" s="62"/>
      <c r="B13" s="8" t="s">
        <v>111</v>
      </c>
      <c r="C13" s="62">
        <v>0</v>
      </c>
      <c r="D13" s="62" t="s">
        <v>19</v>
      </c>
      <c r="E13" s="70">
        <v>0</v>
      </c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</row>
    <row r="14" spans="1:17" ht="15.75">
      <c r="A14" s="62"/>
      <c r="B14" s="63" t="s">
        <v>36</v>
      </c>
      <c r="C14" s="64">
        <f>C7+C8+C9+C10+C11+C12</f>
        <v>0</v>
      </c>
      <c r="D14" s="64"/>
      <c r="E14" s="27">
        <f>SUM(E7:E13)</f>
        <v>120.71000000000001</v>
      </c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</row>
    <row r="15" spans="1:17" ht="15.75">
      <c r="A15" s="62">
        <v>2</v>
      </c>
      <c r="B15" s="63" t="s">
        <v>37</v>
      </c>
      <c r="C15" s="64"/>
      <c r="D15" s="64"/>
      <c r="E15" s="25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</row>
    <row r="16" spans="1:17" ht="31.5">
      <c r="A16" s="26"/>
      <c r="B16" s="26" t="s">
        <v>38</v>
      </c>
      <c r="C16" s="62"/>
      <c r="D16" s="62" t="s">
        <v>19</v>
      </c>
      <c r="E16" s="70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26"/>
      <c r="B17" s="26" t="s">
        <v>39</v>
      </c>
      <c r="C17" s="62">
        <v>0</v>
      </c>
      <c r="D17" s="62" t="s">
        <v>19</v>
      </c>
      <c r="E17" s="70">
        <v>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 ht="31.5">
      <c r="A18" s="26"/>
      <c r="B18" s="26" t="s">
        <v>40</v>
      </c>
      <c r="C18" s="62"/>
      <c r="D18" s="62" t="s">
        <v>19</v>
      </c>
      <c r="E18" s="70">
        <v>0</v>
      </c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</row>
    <row r="19" spans="1:17" ht="15.75">
      <c r="A19" s="62"/>
      <c r="B19" s="63" t="s">
        <v>41</v>
      </c>
      <c r="C19" s="64">
        <f>SUM(C16:C18)</f>
        <v>0</v>
      </c>
      <c r="D19" s="64"/>
      <c r="E19" s="27">
        <f>SUM(E16:E18)</f>
        <v>0</v>
      </c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</row>
    <row r="20" spans="1:17" ht="31.5">
      <c r="A20" s="62">
        <v>3</v>
      </c>
      <c r="B20" s="69" t="s">
        <v>42</v>
      </c>
      <c r="C20" s="62">
        <v>0</v>
      </c>
      <c r="D20" s="62" t="s">
        <v>19</v>
      </c>
      <c r="E20" s="132">
        <v>383.21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62">
        <v>4</v>
      </c>
      <c r="B21" s="69" t="s">
        <v>43</v>
      </c>
      <c r="C21" s="62">
        <v>0</v>
      </c>
      <c r="D21" s="62" t="s">
        <v>19</v>
      </c>
      <c r="E21" s="132">
        <v>198.06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62">
        <v>5</v>
      </c>
      <c r="B22" s="69" t="s">
        <v>44</v>
      </c>
      <c r="C22" s="62">
        <v>0</v>
      </c>
      <c r="D22" s="62" t="s">
        <v>19</v>
      </c>
      <c r="E22" s="70">
        <v>0</v>
      </c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</row>
    <row r="23" spans="1:17" ht="15.75">
      <c r="A23" s="62"/>
      <c r="B23" s="63" t="s">
        <v>45</v>
      </c>
      <c r="C23" s="64">
        <f>SUM(C20:C22)</f>
        <v>0</v>
      </c>
      <c r="D23" s="64"/>
      <c r="E23" s="27">
        <f>SUM(E20:E22)</f>
        <v>581.27</v>
      </c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</row>
    <row r="24" spans="1:17" ht="31.5">
      <c r="A24" s="62">
        <v>6</v>
      </c>
      <c r="B24" s="69" t="s">
        <v>46</v>
      </c>
      <c r="C24" s="62"/>
      <c r="D24" s="62" t="s">
        <v>19</v>
      </c>
      <c r="E24" s="70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62">
        <v>7</v>
      </c>
      <c r="B25" s="69" t="s">
        <v>47</v>
      </c>
      <c r="C25" s="62">
        <v>0</v>
      </c>
      <c r="D25" s="62" t="s">
        <v>19</v>
      </c>
      <c r="E25" s="70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62">
        <v>8</v>
      </c>
      <c r="B26" s="11" t="s">
        <v>74</v>
      </c>
      <c r="C26" s="62">
        <v>0</v>
      </c>
      <c r="D26" s="62" t="s">
        <v>19</v>
      </c>
      <c r="E26" s="70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62">
        <v>9</v>
      </c>
      <c r="B27" s="69" t="s">
        <v>49</v>
      </c>
      <c r="C27" s="62">
        <v>0</v>
      </c>
      <c r="D27" s="62" t="s">
        <v>19</v>
      </c>
      <c r="E27" s="70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62">
        <v>10</v>
      </c>
      <c r="B28" s="69" t="s">
        <v>51</v>
      </c>
      <c r="C28" s="62">
        <v>0</v>
      </c>
      <c r="D28" s="62" t="s">
        <v>19</v>
      </c>
      <c r="E28" s="70">
        <v>0</v>
      </c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</row>
    <row r="29" spans="1:17" ht="31.5">
      <c r="A29" s="62">
        <v>11</v>
      </c>
      <c r="B29" s="69" t="s">
        <v>52</v>
      </c>
      <c r="C29" s="62">
        <v>0</v>
      </c>
      <c r="D29" s="62" t="s">
        <v>19</v>
      </c>
      <c r="E29" s="70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62">
        <v>12</v>
      </c>
      <c r="B30" s="11" t="s">
        <v>76</v>
      </c>
      <c r="C30" s="62">
        <v>0</v>
      </c>
      <c r="D30" s="62" t="s">
        <v>19</v>
      </c>
      <c r="E30" s="70">
        <v>0</v>
      </c>
      <c r="F30" s="61"/>
      <c r="G30" s="61"/>
      <c r="H30" s="61"/>
      <c r="I30" s="61"/>
      <c r="J30" s="61"/>
      <c r="K30" s="61"/>
      <c r="L30" s="12"/>
      <c r="M30" s="71"/>
      <c r="N30" s="71"/>
      <c r="O30" s="61"/>
      <c r="P30" s="61"/>
      <c r="Q30" s="61"/>
    </row>
    <row r="31" spans="1:17" ht="31.5">
      <c r="A31" s="5">
        <v>13</v>
      </c>
      <c r="B31" s="11" t="s">
        <v>118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20" ht="47.25">
      <c r="A33" s="62">
        <v>15</v>
      </c>
      <c r="B33" s="69" t="s">
        <v>55</v>
      </c>
      <c r="C33" s="62"/>
      <c r="D33" s="62" t="s">
        <v>56</v>
      </c>
      <c r="E33" s="70">
        <v>0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20" ht="15.75">
      <c r="A34" s="62"/>
      <c r="B34" s="30" t="s">
        <v>114</v>
      </c>
      <c r="C34" s="64">
        <f>SUM(C24:C33)</f>
        <v>0</v>
      </c>
      <c r="D34" s="62"/>
      <c r="E34" s="99">
        <f>SUM(E24:E33)</f>
        <v>0</v>
      </c>
      <c r="F34" s="61"/>
      <c r="G34" s="61"/>
      <c r="H34" s="61"/>
      <c r="I34" s="17"/>
      <c r="J34" s="17"/>
      <c r="K34" s="17"/>
      <c r="L34" s="17"/>
      <c r="M34" s="17"/>
      <c r="N34" s="17"/>
      <c r="O34" s="17"/>
      <c r="P34" s="17"/>
      <c r="Q34" s="61"/>
    </row>
    <row r="35" spans="1:20" ht="15.75">
      <c r="A35" s="199" t="s">
        <v>17</v>
      </c>
      <c r="B35" s="199"/>
      <c r="C35" s="64">
        <f>C14+C23+C19+C24+C25+C26+C27+C28+C29+C30</f>
        <v>0</v>
      </c>
      <c r="D35" s="131">
        <f>E35-E34</f>
        <v>701.98</v>
      </c>
      <c r="E35" s="72">
        <f>+E34+E23+E19+E14</f>
        <v>701.98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  <c r="T35" s="13"/>
    </row>
    <row r="38" spans="1:20" ht="15.75" thickBot="1">
      <c r="A38" s="200"/>
      <c r="B38" s="200"/>
      <c r="C38" s="200"/>
      <c r="D38" s="189"/>
      <c r="E38" s="189"/>
      <c r="F38" s="189"/>
      <c r="G38" s="189"/>
      <c r="H38" s="189"/>
      <c r="I38" s="189"/>
      <c r="J38" s="201"/>
      <c r="K38" s="201"/>
      <c r="L38" s="201"/>
      <c r="M38" s="201"/>
      <c r="N38" s="201"/>
      <c r="O38" s="201"/>
      <c r="P38" s="201"/>
      <c r="Q38" s="14"/>
    </row>
    <row r="39" spans="1:20" ht="23.25" customHeight="1" thickBot="1">
      <c r="A39" s="202" t="s">
        <v>2</v>
      </c>
      <c r="B39" s="203"/>
      <c r="C39" s="204"/>
      <c r="D39" s="189"/>
      <c r="E39" s="189"/>
      <c r="F39" s="189"/>
      <c r="G39" s="189"/>
      <c r="H39" s="189"/>
      <c r="I39" s="189"/>
      <c r="J39" s="205" t="s">
        <v>20</v>
      </c>
      <c r="K39" s="206"/>
      <c r="L39" s="206"/>
      <c r="M39" s="206"/>
      <c r="N39" s="206"/>
      <c r="O39" s="206"/>
      <c r="P39" s="207"/>
      <c r="Q39" s="14"/>
    </row>
    <row r="40" spans="1:20" ht="23.25" customHeight="1">
      <c r="A40" s="208" t="s">
        <v>19</v>
      </c>
      <c r="B40" s="209"/>
      <c r="C40" s="210"/>
      <c r="D40" s="189"/>
      <c r="E40" s="189"/>
      <c r="F40" s="189"/>
      <c r="G40" s="189"/>
      <c r="H40" s="189"/>
      <c r="I40" s="189"/>
      <c r="J40" s="211" t="s">
        <v>21</v>
      </c>
      <c r="K40" s="212"/>
      <c r="L40" s="212"/>
      <c r="M40" s="212"/>
      <c r="N40" s="212"/>
      <c r="O40" s="212"/>
      <c r="P40" s="213"/>
      <c r="Q40" s="14"/>
    </row>
    <row r="41" spans="1:20" ht="23.25" customHeight="1">
      <c r="A41" s="214" t="s">
        <v>18</v>
      </c>
      <c r="B41" s="215"/>
      <c r="C41" s="216"/>
      <c r="D41" s="189"/>
      <c r="E41" s="189"/>
      <c r="F41" s="189"/>
      <c r="G41" s="189"/>
      <c r="H41" s="189"/>
      <c r="I41" s="189"/>
      <c r="J41" s="211" t="s">
        <v>22</v>
      </c>
      <c r="K41" s="212"/>
      <c r="L41" s="212"/>
      <c r="M41" s="212"/>
      <c r="N41" s="212"/>
      <c r="O41" s="212"/>
      <c r="P41" s="213"/>
      <c r="Q41" s="14"/>
    </row>
    <row r="42" spans="1:20" ht="23.25" customHeight="1">
      <c r="A42" s="214"/>
      <c r="B42" s="215"/>
      <c r="C42" s="216"/>
      <c r="D42" s="189"/>
      <c r="E42" s="189"/>
      <c r="F42" s="189"/>
      <c r="G42" s="189"/>
      <c r="H42" s="189"/>
      <c r="I42" s="189"/>
      <c r="J42" s="211" t="s">
        <v>23</v>
      </c>
      <c r="K42" s="212"/>
      <c r="L42" s="212"/>
      <c r="M42" s="212"/>
      <c r="N42" s="212"/>
      <c r="O42" s="212"/>
      <c r="P42" s="213"/>
      <c r="Q42" s="14"/>
    </row>
    <row r="43" spans="1:20" ht="23.25" customHeight="1">
      <c r="A43" s="214"/>
      <c r="B43" s="215"/>
      <c r="C43" s="216"/>
      <c r="D43" s="189"/>
      <c r="E43" s="189"/>
      <c r="F43" s="189"/>
      <c r="G43" s="189"/>
      <c r="H43" s="189"/>
      <c r="I43" s="189"/>
      <c r="J43" s="211" t="s">
        <v>25</v>
      </c>
      <c r="K43" s="212"/>
      <c r="L43" s="212"/>
      <c r="M43" s="212"/>
      <c r="N43" s="212"/>
      <c r="O43" s="212"/>
      <c r="P43" s="213"/>
      <c r="Q43" s="14"/>
    </row>
    <row r="44" spans="1:20" ht="23.25" customHeight="1">
      <c r="A44" s="214"/>
      <c r="B44" s="215"/>
      <c r="C44" s="216"/>
      <c r="D44" s="189"/>
      <c r="E44" s="189"/>
      <c r="F44" s="189"/>
      <c r="G44" s="189"/>
      <c r="H44" s="189"/>
      <c r="I44" s="189"/>
      <c r="J44" s="211" t="s">
        <v>24</v>
      </c>
      <c r="K44" s="212"/>
      <c r="L44" s="212"/>
      <c r="M44" s="212"/>
      <c r="N44" s="212"/>
      <c r="O44" s="212"/>
      <c r="P44" s="213"/>
      <c r="Q44" s="14"/>
    </row>
    <row r="45" spans="1:20" ht="23.25" customHeight="1" thickBot="1">
      <c r="A45" s="214"/>
      <c r="B45" s="215"/>
      <c r="C45" s="216"/>
      <c r="D45" s="189"/>
      <c r="E45" s="189"/>
      <c r="F45" s="189"/>
      <c r="G45" s="189"/>
      <c r="H45" s="189"/>
      <c r="I45" s="189"/>
      <c r="J45" s="190" t="s">
        <v>26</v>
      </c>
      <c r="K45" s="191"/>
      <c r="L45" s="191"/>
      <c r="M45" s="191"/>
      <c r="N45" s="191"/>
      <c r="O45" s="191"/>
      <c r="P45" s="192"/>
      <c r="Q45" s="14"/>
    </row>
    <row r="46" spans="1:20" ht="23.25" customHeight="1" thickBot="1">
      <c r="A46" s="214"/>
      <c r="B46" s="215"/>
      <c r="C46" s="216"/>
      <c r="D46" s="189"/>
      <c r="E46" s="189"/>
      <c r="F46" s="189"/>
      <c r="G46" s="189"/>
      <c r="H46" s="189"/>
      <c r="I46" s="189"/>
      <c r="J46" s="190" t="s">
        <v>27</v>
      </c>
      <c r="K46" s="191"/>
      <c r="L46" s="191"/>
      <c r="M46" s="191"/>
      <c r="N46" s="191"/>
      <c r="O46" s="191"/>
      <c r="P46" s="192"/>
      <c r="Q46" s="14"/>
    </row>
    <row r="47" spans="1:20" ht="23.25" customHeight="1" thickBot="1">
      <c r="A47" s="214"/>
      <c r="B47" s="215"/>
      <c r="C47" s="216"/>
      <c r="D47" s="189"/>
      <c r="E47" s="189"/>
      <c r="F47" s="189"/>
      <c r="G47" s="189"/>
      <c r="H47" s="189"/>
      <c r="I47" s="189"/>
      <c r="J47" s="190" t="s">
        <v>28</v>
      </c>
      <c r="K47" s="191"/>
      <c r="L47" s="191"/>
      <c r="M47" s="191"/>
      <c r="N47" s="191"/>
      <c r="O47" s="191"/>
      <c r="P47" s="192"/>
      <c r="Q47" s="14"/>
    </row>
    <row r="48" spans="1:20" ht="23.25" customHeight="1" thickBot="1">
      <c r="A48" s="217"/>
      <c r="B48" s="218"/>
      <c r="C48" s="219"/>
      <c r="D48" s="189"/>
      <c r="E48" s="189"/>
      <c r="F48" s="189"/>
      <c r="G48" s="189"/>
      <c r="H48" s="189"/>
      <c r="I48" s="189"/>
      <c r="J48" s="190" t="s">
        <v>29</v>
      </c>
      <c r="K48" s="191"/>
      <c r="L48" s="191"/>
      <c r="M48" s="191"/>
      <c r="N48" s="191"/>
      <c r="O48" s="191"/>
      <c r="P48" s="192"/>
      <c r="Q48" s="14"/>
    </row>
    <row r="52" spans="6:7" ht="15.75" thickBot="1"/>
    <row r="53" spans="6:7" ht="26.25" thickBot="1">
      <c r="F53" s="73"/>
      <c r="G53" s="74" t="s">
        <v>30</v>
      </c>
    </row>
    <row r="54" spans="6:7" ht="39" thickBot="1">
      <c r="F54" s="75"/>
      <c r="G54" s="76" t="s">
        <v>31</v>
      </c>
    </row>
    <row r="55" spans="6:7" ht="192" thickBot="1">
      <c r="F55" s="75"/>
      <c r="G55" s="77" t="s">
        <v>32</v>
      </c>
    </row>
    <row r="56" spans="6:7" ht="192" thickBot="1">
      <c r="F56" s="75"/>
      <c r="G56" s="77" t="s">
        <v>33</v>
      </c>
    </row>
    <row r="57" spans="6:7" ht="192" thickBot="1">
      <c r="F57" s="75"/>
      <c r="G57" s="77" t="s">
        <v>34</v>
      </c>
    </row>
    <row r="58" spans="6:7" ht="39" thickBot="1">
      <c r="F58" s="75"/>
      <c r="G58" s="76" t="s">
        <v>35</v>
      </c>
    </row>
    <row r="59" spans="6:7" ht="51.75" thickBot="1">
      <c r="F59" s="75"/>
      <c r="G59" s="78" t="s">
        <v>36</v>
      </c>
    </row>
    <row r="60" spans="6:7" ht="26.25" thickBot="1">
      <c r="F60" s="75"/>
      <c r="G60" s="76" t="s">
        <v>37</v>
      </c>
    </row>
    <row r="61" spans="6:7" ht="39" thickBot="1">
      <c r="F61" s="75"/>
      <c r="G61" s="76" t="s">
        <v>38</v>
      </c>
    </row>
    <row r="62" spans="6:7" ht="26.25" thickBot="1">
      <c r="F62" s="75"/>
      <c r="G62" s="76" t="s">
        <v>39</v>
      </c>
    </row>
    <row r="63" spans="6:7" ht="39" thickBot="1">
      <c r="F63" s="75"/>
      <c r="G63" s="76" t="s">
        <v>40</v>
      </c>
    </row>
    <row r="64" spans="6:7" ht="51.75" thickBot="1">
      <c r="F64" s="75"/>
      <c r="G64" s="78" t="s">
        <v>41</v>
      </c>
    </row>
    <row r="65" spans="6:7" ht="64.5" thickBot="1">
      <c r="F65" s="75"/>
      <c r="G65" s="76" t="s">
        <v>42</v>
      </c>
    </row>
    <row r="66" spans="6:7" ht="64.5" thickBot="1">
      <c r="F66" s="75"/>
      <c r="G66" s="76" t="s">
        <v>43</v>
      </c>
    </row>
    <row r="67" spans="6:7" ht="51.75" thickBot="1">
      <c r="F67" s="75"/>
      <c r="G67" s="76" t="s">
        <v>44</v>
      </c>
    </row>
    <row r="68" spans="6:7" ht="26.25" thickBot="1">
      <c r="F68" s="75"/>
      <c r="G68" s="78" t="s">
        <v>45</v>
      </c>
    </row>
    <row r="69" spans="6:7" ht="39" thickBot="1">
      <c r="F69" s="75"/>
      <c r="G69" s="76" t="s">
        <v>46</v>
      </c>
    </row>
    <row r="70" spans="6:7" ht="39" thickBot="1">
      <c r="F70" s="75"/>
      <c r="G70" s="76" t="s">
        <v>47</v>
      </c>
    </row>
    <row r="71" spans="6:7" ht="39" thickBot="1">
      <c r="F71" s="75"/>
      <c r="G71" s="76" t="s">
        <v>48</v>
      </c>
    </row>
    <row r="72" spans="6:7" ht="51.75" thickBot="1">
      <c r="F72" s="75"/>
      <c r="G72" s="76" t="s">
        <v>49</v>
      </c>
    </row>
    <row r="73" spans="6:7" ht="90" thickBot="1">
      <c r="F73" s="75"/>
      <c r="G73" s="76" t="s">
        <v>50</v>
      </c>
    </row>
    <row r="74" spans="6:7" ht="141" thickBot="1">
      <c r="F74" s="75"/>
      <c r="G74" s="76" t="s">
        <v>51</v>
      </c>
    </row>
    <row r="75" spans="6:7" ht="15.75" thickBot="1">
      <c r="F75" s="75"/>
      <c r="G75" s="76" t="s">
        <v>52</v>
      </c>
    </row>
    <row r="76" spans="6:7" ht="15.75" thickBot="1">
      <c r="F76" s="79"/>
      <c r="G76" s="78" t="s">
        <v>53</v>
      </c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  <pageSetup paperSize="9" scale="6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B050"/>
  </sheetPr>
  <dimension ref="A1:S48"/>
  <sheetViews>
    <sheetView view="pageBreakPreview" zoomScale="85" zoomScaleSheetLayoutView="85" workbookViewId="0">
      <pane xSplit="2" ySplit="5" topLeftCell="C15" activePane="bottomRight" state="frozen"/>
      <selection activeCell="F7" sqref="F7:Q13"/>
      <selection pane="topRight" activeCell="F7" sqref="F7:Q13"/>
      <selection pane="bottomLeft" activeCell="F7" sqref="F7:Q13"/>
      <selection pane="bottomRight" activeCell="E21" sqref="E2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100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8.0000000000000007E-5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0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0"/>
      <c r="N12" s="10"/>
      <c r="O12" s="10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8.0000000000000007E-5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131</v>
      </c>
      <c r="C17" s="5">
        <v>0</v>
      </c>
      <c r="D17" s="5" t="s">
        <v>19</v>
      </c>
      <c r="E17" s="119">
        <v>85.6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>
        <v>0</v>
      </c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85.6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19">
        <v>177.18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19">
        <v>656.93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834.1099999999999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>
        <v>0</v>
      </c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>
        <v>0</v>
      </c>
      <c r="D33" s="5" t="s">
        <v>72</v>
      </c>
      <c r="E33" s="15">
        <v>3.9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0" t="s">
        <v>114</v>
      </c>
      <c r="C34" s="33">
        <f>SUM(C24:C33)</f>
        <v>0</v>
      </c>
      <c r="D34" s="5"/>
      <c r="E34" s="96">
        <f>SUM(E24:E33)</f>
        <v>3.9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3">
        <f>C14+C23+C19+C24+C25+C26+C27+C28+C29+C30</f>
        <v>0</v>
      </c>
      <c r="D35" s="121">
        <f>E35-E33</f>
        <v>919.71007999999995</v>
      </c>
      <c r="E35" s="21">
        <f>+E34+E23+E19+E14</f>
        <v>923.61007999999993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23.2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ageMargins left="0.17" right="0.17" top="0.48" bottom="0.3" header="0.3" footer="0.17"/>
  <pageSetup paperSize="9" scale="7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50"/>
  </sheetPr>
  <dimension ref="A1:S60"/>
  <sheetViews>
    <sheetView view="pageBreakPreview" zoomScale="85" zoomScaleSheetLayoutView="85" workbookViewId="0">
      <pane xSplit="2" ySplit="5" topLeftCell="C12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E21" sqref="E2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19">
        <v>157.57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19">
        <v>63.61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221.18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131</v>
      </c>
      <c r="C17" s="5"/>
      <c r="D17" s="5" t="s">
        <v>19</v>
      </c>
      <c r="E17" s="119">
        <v>63.75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63.75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19">
        <v>172.6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19">
        <v>801.69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974.29000000000008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>
        <v>0</v>
      </c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>
        <v>0</v>
      </c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 customHeight="1">
      <c r="A33" s="5">
        <v>15</v>
      </c>
      <c r="B33" s="11" t="s">
        <v>55</v>
      </c>
      <c r="C33" s="5"/>
      <c r="D33" s="5" t="s">
        <v>72</v>
      </c>
      <c r="E33" s="15">
        <v>2.71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  <c r="R33" s="13"/>
      <c r="S33" s="13"/>
    </row>
    <row r="34" spans="1:19" ht="15.75">
      <c r="A34" s="5"/>
      <c r="B34" s="30" t="s">
        <v>114</v>
      </c>
      <c r="C34" s="33">
        <f>SUM(C24:C33)</f>
        <v>0</v>
      </c>
      <c r="D34" s="5"/>
      <c r="E34" s="96">
        <f>SUM(E24:E33)</f>
        <v>2.71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3">
        <f>C14+C23+C19+C24+C25+C26+C27+C28+C29+C30</f>
        <v>0</v>
      </c>
      <c r="D35" s="121">
        <f>E35-E33</f>
        <v>1259.22</v>
      </c>
      <c r="E35" s="21">
        <f>+E34+E23+E19+E14</f>
        <v>1261.93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7" spans="1:19" ht="16.5" customHeight="1"/>
    <row r="38" spans="1:19" ht="16.5" customHeight="1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16.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16.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16.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16.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16.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16.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16.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16.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16.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16.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rintOptions horizontalCentered="1"/>
  <pageMargins left="0.25" right="0" top="0.48" bottom="0.3" header="0.3" footer="0.17"/>
  <pageSetup paperSize="9" scale="80" orientation="landscape" r:id="rId1"/>
  <headerFooter>
    <oddHeader>&amp;RPage &amp;P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B050"/>
  </sheetPr>
  <dimension ref="A1:T48"/>
  <sheetViews>
    <sheetView topLeftCell="A10" zoomScale="85" zoomScaleNormal="85" workbookViewId="0">
      <selection activeCell="E21" sqref="E2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>
      <c r="A1" s="166" t="s">
        <v>135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4"/>
    </row>
    <row r="2" spans="1:17" ht="18.75">
      <c r="A2" s="195" t="s">
        <v>96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7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>
      <c r="A4" s="198" t="s">
        <v>0</v>
      </c>
      <c r="B4" s="198" t="s">
        <v>1</v>
      </c>
      <c r="C4" s="198" t="s">
        <v>16</v>
      </c>
      <c r="D4" s="198" t="s">
        <v>2</v>
      </c>
      <c r="E4" s="198" t="s">
        <v>3</v>
      </c>
      <c r="F4" s="171" t="s">
        <v>136</v>
      </c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</row>
    <row r="5" spans="1:17">
      <c r="A5" s="198"/>
      <c r="B5" s="198"/>
      <c r="C5" s="198"/>
      <c r="D5" s="198"/>
      <c r="E5" s="198"/>
      <c r="F5" s="61" t="s">
        <v>4</v>
      </c>
      <c r="G5" s="61" t="s">
        <v>5</v>
      </c>
      <c r="H5" s="61" t="s">
        <v>6</v>
      </c>
      <c r="I5" s="61" t="s">
        <v>7</v>
      </c>
      <c r="J5" s="61" t="s">
        <v>8</v>
      </c>
      <c r="K5" s="61" t="s">
        <v>9</v>
      </c>
      <c r="L5" s="61" t="s">
        <v>10</v>
      </c>
      <c r="M5" s="61" t="s">
        <v>11</v>
      </c>
      <c r="N5" s="61" t="s">
        <v>12</v>
      </c>
      <c r="O5" s="61" t="s">
        <v>13</v>
      </c>
      <c r="P5" s="61" t="s">
        <v>14</v>
      </c>
      <c r="Q5" s="61" t="s">
        <v>15</v>
      </c>
    </row>
    <row r="6" spans="1:17" ht="27" customHeight="1">
      <c r="A6" s="62">
        <v>1</v>
      </c>
      <c r="B6" s="63" t="s">
        <v>30</v>
      </c>
      <c r="C6" s="64"/>
      <c r="D6" s="64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7" s="9" customFormat="1" ht="31.5">
      <c r="A7" s="62"/>
      <c r="B7" s="26" t="s">
        <v>31</v>
      </c>
      <c r="C7" s="64">
        <v>0</v>
      </c>
      <c r="D7" s="62" t="s">
        <v>19</v>
      </c>
      <c r="E7" s="25">
        <v>0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</row>
    <row r="8" spans="1:17" s="9" customFormat="1" ht="31.5">
      <c r="A8" s="62"/>
      <c r="B8" s="26" t="s">
        <v>32</v>
      </c>
      <c r="C8" s="64">
        <v>0</v>
      </c>
      <c r="D8" s="62" t="s">
        <v>19</v>
      </c>
      <c r="E8" s="25">
        <v>0</v>
      </c>
      <c r="F8" s="65"/>
      <c r="G8" s="65"/>
      <c r="H8" s="65"/>
      <c r="I8" s="65"/>
      <c r="J8" s="65"/>
      <c r="K8" s="65"/>
      <c r="L8" s="65"/>
      <c r="M8" s="66"/>
      <c r="N8" s="66"/>
      <c r="O8" s="66"/>
      <c r="P8" s="65"/>
      <c r="Q8" s="65"/>
    </row>
    <row r="9" spans="1:17" s="9" customFormat="1" ht="63">
      <c r="A9" s="62"/>
      <c r="B9" s="26" t="s">
        <v>91</v>
      </c>
      <c r="C9" s="64">
        <v>0</v>
      </c>
      <c r="D9" s="62" t="s">
        <v>19</v>
      </c>
      <c r="E9" s="130">
        <v>16.11</v>
      </c>
      <c r="F9" s="17" t="s">
        <v>107</v>
      </c>
      <c r="G9" s="17" t="s">
        <v>107</v>
      </c>
      <c r="H9" s="17" t="s">
        <v>107</v>
      </c>
      <c r="I9" s="17" t="s">
        <v>115</v>
      </c>
      <c r="J9" s="17" t="s">
        <v>115</v>
      </c>
      <c r="K9" s="17" t="s">
        <v>115</v>
      </c>
      <c r="L9" s="17" t="s">
        <v>115</v>
      </c>
      <c r="M9" s="17" t="s">
        <v>116</v>
      </c>
      <c r="N9" s="17" t="s">
        <v>116</v>
      </c>
      <c r="O9" s="17" t="s">
        <v>116</v>
      </c>
      <c r="P9" s="17" t="s">
        <v>116</v>
      </c>
      <c r="Q9" s="17" t="s">
        <v>113</v>
      </c>
    </row>
    <row r="10" spans="1:17" s="9" customFormat="1" ht="31.5">
      <c r="A10" s="62"/>
      <c r="B10" s="26" t="s">
        <v>57</v>
      </c>
      <c r="C10" s="64">
        <v>0</v>
      </c>
      <c r="D10" s="62" t="s">
        <v>19</v>
      </c>
      <c r="E10" s="130">
        <v>37.85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62"/>
      <c r="B11" s="26" t="s">
        <v>54</v>
      </c>
      <c r="C11" s="64">
        <v>0</v>
      </c>
      <c r="D11" s="62" t="s">
        <v>19</v>
      </c>
      <c r="E11" s="2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 customHeight="1">
      <c r="A12" s="62"/>
      <c r="B12" s="8" t="s">
        <v>112</v>
      </c>
      <c r="C12" s="64">
        <v>0</v>
      </c>
      <c r="D12" s="62" t="s">
        <v>19</v>
      </c>
      <c r="E12" s="25">
        <v>0</v>
      </c>
      <c r="F12" s="66"/>
      <c r="G12" s="65"/>
      <c r="H12" s="65"/>
      <c r="I12" s="67"/>
      <c r="J12" s="67"/>
      <c r="K12" s="68"/>
      <c r="L12" s="67"/>
      <c r="M12" s="61"/>
      <c r="N12" s="61"/>
      <c r="O12" s="65"/>
      <c r="P12" s="65"/>
      <c r="Q12" s="65"/>
    </row>
    <row r="13" spans="1:17" s="9" customFormat="1" ht="31.5" customHeight="1">
      <c r="A13" s="62"/>
      <c r="B13" s="8" t="s">
        <v>111</v>
      </c>
      <c r="C13" s="64">
        <v>0</v>
      </c>
      <c r="D13" s="62" t="s">
        <v>19</v>
      </c>
      <c r="E13" s="2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28.5" customHeight="1">
      <c r="A14" s="62"/>
      <c r="B14" s="63" t="s">
        <v>36</v>
      </c>
      <c r="C14" s="64">
        <f>SUM(C7:C11)</f>
        <v>0</v>
      </c>
      <c r="D14" s="64"/>
      <c r="E14" s="27">
        <f>SUM(E7:E13)</f>
        <v>53.96</v>
      </c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</row>
    <row r="15" spans="1:17" ht="30" customHeight="1">
      <c r="A15" s="62">
        <v>2</v>
      </c>
      <c r="B15" s="63" t="s">
        <v>37</v>
      </c>
      <c r="C15" s="64"/>
      <c r="D15" s="64"/>
      <c r="E15" s="2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</row>
    <row r="16" spans="1:17" ht="31.5">
      <c r="A16" s="26"/>
      <c r="B16" s="26" t="s">
        <v>38</v>
      </c>
      <c r="C16" s="64"/>
      <c r="D16" s="62" t="s">
        <v>19</v>
      </c>
      <c r="E16" s="25">
        <v>0</v>
      </c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</row>
    <row r="17" spans="1:17" ht="31.5">
      <c r="A17" s="26"/>
      <c r="B17" s="26" t="s">
        <v>126</v>
      </c>
      <c r="C17" s="64"/>
      <c r="D17" s="62" t="s">
        <v>19</v>
      </c>
      <c r="E17" s="130">
        <v>29.58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26"/>
      <c r="B18" s="26" t="s">
        <v>40</v>
      </c>
      <c r="C18" s="64"/>
      <c r="D18" s="62" t="s">
        <v>19</v>
      </c>
      <c r="E18" s="2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25.5" customHeight="1">
      <c r="A19" s="62"/>
      <c r="B19" s="63" t="s">
        <v>41</v>
      </c>
      <c r="C19" s="64">
        <f ca="1">SUM(C16:C30)</f>
        <v>0</v>
      </c>
      <c r="D19" s="64"/>
      <c r="E19" s="27">
        <f>SUM(E16:E18)</f>
        <v>29.58</v>
      </c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</row>
    <row r="20" spans="1:17" ht="31.5">
      <c r="A20" s="62">
        <v>3</v>
      </c>
      <c r="B20" s="69" t="s">
        <v>42</v>
      </c>
      <c r="C20" s="64">
        <v>0</v>
      </c>
      <c r="D20" s="62" t="s">
        <v>19</v>
      </c>
      <c r="E20" s="130">
        <v>32.93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62">
        <v>4</v>
      </c>
      <c r="B21" s="69" t="s">
        <v>43</v>
      </c>
      <c r="C21" s="64">
        <v>0</v>
      </c>
      <c r="D21" s="62" t="s">
        <v>19</v>
      </c>
      <c r="E21" s="130">
        <v>26.94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62">
        <v>5</v>
      </c>
      <c r="B22" s="69" t="s">
        <v>44</v>
      </c>
      <c r="C22" s="64">
        <v>0</v>
      </c>
      <c r="D22" s="62" t="s">
        <v>19</v>
      </c>
      <c r="E22" s="2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26.25" customHeight="1">
      <c r="A23" s="62"/>
      <c r="B23" s="63" t="s">
        <v>45</v>
      </c>
      <c r="C23" s="64">
        <f>SUM(C20:C22)</f>
        <v>0</v>
      </c>
      <c r="D23" s="64"/>
      <c r="E23" s="27">
        <f>SUM(E20:E22)</f>
        <v>59.870000000000005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1:17" ht="31.5">
      <c r="A24" s="62">
        <v>6</v>
      </c>
      <c r="B24" s="69" t="s">
        <v>46</v>
      </c>
      <c r="C24" s="64">
        <v>0</v>
      </c>
      <c r="D24" s="62" t="s">
        <v>19</v>
      </c>
      <c r="E24" s="2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62">
        <v>7</v>
      </c>
      <c r="B25" s="69" t="s">
        <v>47</v>
      </c>
      <c r="C25" s="64">
        <v>0</v>
      </c>
      <c r="D25" s="62" t="s">
        <v>19</v>
      </c>
      <c r="E25" s="2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62">
        <v>8</v>
      </c>
      <c r="B26" s="11" t="s">
        <v>74</v>
      </c>
      <c r="C26" s="64">
        <v>0</v>
      </c>
      <c r="D26" s="62" t="s">
        <v>19</v>
      </c>
      <c r="E26" s="2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62">
        <v>9</v>
      </c>
      <c r="B27" s="69" t="s">
        <v>49</v>
      </c>
      <c r="C27" s="64">
        <v>0</v>
      </c>
      <c r="D27" s="62" t="s">
        <v>19</v>
      </c>
      <c r="E27" s="2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62">
        <v>10</v>
      </c>
      <c r="B28" s="69" t="s">
        <v>51</v>
      </c>
      <c r="C28" s="64">
        <v>0</v>
      </c>
      <c r="D28" s="62" t="s">
        <v>19</v>
      </c>
      <c r="E28" s="25">
        <v>0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1:17" ht="31.5">
      <c r="A29" s="62">
        <v>11</v>
      </c>
      <c r="B29" s="69" t="s">
        <v>52</v>
      </c>
      <c r="C29" s="64">
        <v>0</v>
      </c>
      <c r="D29" s="62" t="s">
        <v>19</v>
      </c>
      <c r="E29" s="25">
        <v>0</v>
      </c>
      <c r="F29" s="65"/>
      <c r="G29" s="65"/>
      <c r="H29" s="65"/>
      <c r="I29" s="65"/>
      <c r="J29" s="65"/>
      <c r="K29" s="65"/>
      <c r="L29" s="65"/>
      <c r="M29" s="66"/>
      <c r="N29" s="66"/>
      <c r="O29" s="66"/>
      <c r="P29" s="65"/>
      <c r="Q29" s="65"/>
    </row>
    <row r="30" spans="1:17" ht="31.5">
      <c r="A30" s="62">
        <v>12</v>
      </c>
      <c r="B30" s="26" t="s">
        <v>92</v>
      </c>
      <c r="C30" s="64">
        <v>0</v>
      </c>
      <c r="D30" s="62" t="s">
        <v>19</v>
      </c>
      <c r="E30" s="2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>
        <v>0</v>
      </c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>
        <v>0</v>
      </c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20" ht="47.25">
      <c r="A33" s="62">
        <v>15</v>
      </c>
      <c r="B33" s="69" t="s">
        <v>55</v>
      </c>
      <c r="C33" s="64">
        <v>0</v>
      </c>
      <c r="D33" s="62" t="s">
        <v>56</v>
      </c>
      <c r="E33" s="25"/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20" ht="15.75">
      <c r="A34" s="62"/>
      <c r="B34" s="30" t="s">
        <v>114</v>
      </c>
      <c r="C34" s="64">
        <f>SUM(C24:C33)</f>
        <v>0</v>
      </c>
      <c r="D34" s="62"/>
      <c r="E34" s="99">
        <f>SUM(E24:E33)</f>
        <v>0</v>
      </c>
      <c r="F34" s="65"/>
      <c r="G34" s="65"/>
      <c r="H34" s="65"/>
      <c r="I34" s="67"/>
      <c r="J34" s="67"/>
      <c r="K34" s="67"/>
      <c r="L34" s="61"/>
      <c r="M34" s="61"/>
      <c r="N34" s="61"/>
      <c r="O34" s="61"/>
      <c r="P34" s="65"/>
      <c r="Q34" s="65"/>
    </row>
    <row r="35" spans="1:20" ht="45" customHeight="1">
      <c r="A35" s="199" t="s">
        <v>17</v>
      </c>
      <c r="B35" s="199"/>
      <c r="C35" s="64">
        <f ca="1">C14+C19+C23+C24+C25+C26+C27+#REF!+C28+C29+C33</f>
        <v>0</v>
      </c>
      <c r="D35" s="131">
        <f>E35-E34</f>
        <v>143.41</v>
      </c>
      <c r="E35" s="27">
        <f>+E34+E23+E19+E14</f>
        <v>143.41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  <c r="T35" s="13"/>
    </row>
    <row r="38" spans="1:20" ht="15.75" thickBot="1">
      <c r="A38" s="200"/>
      <c r="B38" s="200"/>
      <c r="C38" s="200"/>
      <c r="D38" s="189"/>
      <c r="E38" s="189"/>
      <c r="F38" s="189"/>
      <c r="G38" s="189"/>
      <c r="H38" s="189"/>
      <c r="I38" s="189"/>
      <c r="J38" s="201"/>
      <c r="K38" s="201"/>
      <c r="L38" s="201"/>
      <c r="M38" s="201"/>
      <c r="N38" s="201"/>
      <c r="O38" s="201"/>
      <c r="P38" s="201"/>
      <c r="Q38" s="14"/>
    </row>
    <row r="39" spans="1:20" ht="23.25" customHeight="1" thickBot="1">
      <c r="A39" s="202" t="s">
        <v>2</v>
      </c>
      <c r="B39" s="203"/>
      <c r="C39" s="204"/>
      <c r="D39" s="189"/>
      <c r="E39" s="189"/>
      <c r="F39" s="189"/>
      <c r="G39" s="189"/>
      <c r="H39" s="189"/>
      <c r="I39" s="189"/>
      <c r="J39" s="205" t="s">
        <v>20</v>
      </c>
      <c r="K39" s="206"/>
      <c r="L39" s="206"/>
      <c r="M39" s="206"/>
      <c r="N39" s="206"/>
      <c r="O39" s="206"/>
      <c r="P39" s="207"/>
      <c r="Q39" s="14"/>
    </row>
    <row r="40" spans="1:20" ht="23.25" customHeight="1">
      <c r="A40" s="208" t="s">
        <v>19</v>
      </c>
      <c r="B40" s="209"/>
      <c r="C40" s="210"/>
      <c r="D40" s="189"/>
      <c r="E40" s="189"/>
      <c r="F40" s="189"/>
      <c r="G40" s="189"/>
      <c r="H40" s="189"/>
      <c r="I40" s="189"/>
      <c r="J40" s="211" t="s">
        <v>21</v>
      </c>
      <c r="K40" s="212"/>
      <c r="L40" s="212"/>
      <c r="M40" s="212"/>
      <c r="N40" s="212"/>
      <c r="O40" s="212"/>
      <c r="P40" s="213"/>
      <c r="Q40" s="14"/>
    </row>
    <row r="41" spans="1:20" ht="23.25" customHeight="1">
      <c r="A41" s="214" t="s">
        <v>18</v>
      </c>
      <c r="B41" s="215"/>
      <c r="C41" s="216"/>
      <c r="D41" s="189"/>
      <c r="E41" s="189"/>
      <c r="F41" s="189"/>
      <c r="G41" s="189"/>
      <c r="H41" s="189"/>
      <c r="I41" s="189"/>
      <c r="J41" s="211" t="s">
        <v>22</v>
      </c>
      <c r="K41" s="212"/>
      <c r="L41" s="212"/>
      <c r="M41" s="212"/>
      <c r="N41" s="212"/>
      <c r="O41" s="212"/>
      <c r="P41" s="213"/>
      <c r="Q41" s="14"/>
    </row>
    <row r="42" spans="1:20" ht="23.25" customHeight="1">
      <c r="A42" s="214"/>
      <c r="B42" s="215"/>
      <c r="C42" s="216"/>
      <c r="D42" s="189"/>
      <c r="E42" s="189"/>
      <c r="F42" s="189"/>
      <c r="G42" s="189"/>
      <c r="H42" s="189"/>
      <c r="I42" s="189"/>
      <c r="J42" s="211" t="s">
        <v>23</v>
      </c>
      <c r="K42" s="212"/>
      <c r="L42" s="212"/>
      <c r="M42" s="212"/>
      <c r="N42" s="212"/>
      <c r="O42" s="212"/>
      <c r="P42" s="213"/>
      <c r="Q42" s="14"/>
    </row>
    <row r="43" spans="1:20" ht="23.25" customHeight="1">
      <c r="A43" s="214"/>
      <c r="B43" s="215"/>
      <c r="C43" s="216"/>
      <c r="D43" s="189"/>
      <c r="E43" s="189"/>
      <c r="F43" s="189"/>
      <c r="G43" s="189"/>
      <c r="H43" s="189"/>
      <c r="I43" s="189"/>
      <c r="J43" s="211" t="s">
        <v>25</v>
      </c>
      <c r="K43" s="212"/>
      <c r="L43" s="212"/>
      <c r="M43" s="212"/>
      <c r="N43" s="212"/>
      <c r="O43" s="212"/>
      <c r="P43" s="213"/>
      <c r="Q43" s="14"/>
    </row>
    <row r="44" spans="1:20" ht="23.25" customHeight="1">
      <c r="A44" s="214"/>
      <c r="B44" s="215"/>
      <c r="C44" s="216"/>
      <c r="D44" s="189"/>
      <c r="E44" s="189"/>
      <c r="F44" s="189"/>
      <c r="G44" s="189"/>
      <c r="H44" s="189"/>
      <c r="I44" s="189"/>
      <c r="J44" s="211" t="s">
        <v>24</v>
      </c>
      <c r="K44" s="212"/>
      <c r="L44" s="212"/>
      <c r="M44" s="212"/>
      <c r="N44" s="212"/>
      <c r="O44" s="212"/>
      <c r="P44" s="213"/>
      <c r="Q44" s="14"/>
    </row>
    <row r="45" spans="1:20" ht="23.25" customHeight="1" thickBot="1">
      <c r="A45" s="214"/>
      <c r="B45" s="215"/>
      <c r="C45" s="216"/>
      <c r="D45" s="189"/>
      <c r="E45" s="189"/>
      <c r="F45" s="189"/>
      <c r="G45" s="189"/>
      <c r="H45" s="189"/>
      <c r="I45" s="189"/>
      <c r="J45" s="190" t="s">
        <v>26</v>
      </c>
      <c r="K45" s="191"/>
      <c r="L45" s="191"/>
      <c r="M45" s="191"/>
      <c r="N45" s="191"/>
      <c r="O45" s="191"/>
      <c r="P45" s="192"/>
      <c r="Q45" s="14"/>
    </row>
    <row r="46" spans="1:20" ht="23.25" customHeight="1" thickBot="1">
      <c r="A46" s="214"/>
      <c r="B46" s="215"/>
      <c r="C46" s="216"/>
      <c r="D46" s="189"/>
      <c r="E46" s="189"/>
      <c r="F46" s="189"/>
      <c r="G46" s="189"/>
      <c r="H46" s="189"/>
      <c r="I46" s="189"/>
      <c r="J46" s="190" t="s">
        <v>27</v>
      </c>
      <c r="K46" s="191"/>
      <c r="L46" s="191"/>
      <c r="M46" s="191"/>
      <c r="N46" s="191"/>
      <c r="O46" s="191"/>
      <c r="P46" s="192"/>
      <c r="Q46" s="14"/>
    </row>
    <row r="47" spans="1:20" ht="23.25" customHeight="1" thickBot="1">
      <c r="A47" s="214"/>
      <c r="B47" s="215"/>
      <c r="C47" s="216"/>
      <c r="D47" s="189"/>
      <c r="E47" s="189"/>
      <c r="F47" s="189"/>
      <c r="G47" s="189"/>
      <c r="H47" s="189"/>
      <c r="I47" s="189"/>
      <c r="J47" s="190" t="s">
        <v>28</v>
      </c>
      <c r="K47" s="191"/>
      <c r="L47" s="191"/>
      <c r="M47" s="191"/>
      <c r="N47" s="191"/>
      <c r="O47" s="191"/>
      <c r="P47" s="192"/>
      <c r="Q47" s="14"/>
    </row>
    <row r="48" spans="1:20" ht="23.25" customHeight="1" thickBot="1">
      <c r="A48" s="217"/>
      <c r="B48" s="218"/>
      <c r="C48" s="219"/>
      <c r="D48" s="189"/>
      <c r="E48" s="189"/>
      <c r="F48" s="189"/>
      <c r="G48" s="189"/>
      <c r="H48" s="189"/>
      <c r="I48" s="189"/>
      <c r="J48" s="190" t="s">
        <v>29</v>
      </c>
      <c r="K48" s="191"/>
      <c r="L48" s="191"/>
      <c r="M48" s="191"/>
      <c r="N48" s="191"/>
      <c r="O48" s="191"/>
      <c r="P48" s="192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B050"/>
  </sheetPr>
  <dimension ref="A1:S48"/>
  <sheetViews>
    <sheetView view="pageBreakPreview" zoomScale="85" zoomScaleSheetLayoutView="85" workbookViewId="0">
      <pane xSplit="2" ySplit="5" topLeftCell="C12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E21" sqref="E2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8" t="s">
        <v>130</v>
      </c>
      <c r="C7" s="5">
        <v>0</v>
      </c>
      <c r="D7" s="5" t="s">
        <v>19</v>
      </c>
      <c r="E7" s="119">
        <v>4.38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19">
        <v>19.91</v>
      </c>
      <c r="F9" s="17" t="s">
        <v>107</v>
      </c>
      <c r="G9" s="17" t="s">
        <v>107</v>
      </c>
      <c r="H9" s="17" t="s">
        <v>107</v>
      </c>
      <c r="I9" s="17" t="s">
        <v>115</v>
      </c>
      <c r="J9" s="17" t="s">
        <v>115</v>
      </c>
      <c r="K9" s="17" t="s">
        <v>115</v>
      </c>
      <c r="L9" s="17" t="s">
        <v>115</v>
      </c>
      <c r="M9" s="17" t="s">
        <v>116</v>
      </c>
      <c r="N9" s="17" t="s">
        <v>116</v>
      </c>
      <c r="O9" s="17" t="s">
        <v>116</v>
      </c>
      <c r="P9" s="17" t="s">
        <v>116</v>
      </c>
      <c r="Q9" s="17" t="s">
        <v>113</v>
      </c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24.29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126</v>
      </c>
      <c r="C17" s="5"/>
      <c r="D17" s="5" t="s">
        <v>19</v>
      </c>
      <c r="E17" s="119">
        <v>26.44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26.44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19">
        <v>263.27999999999997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19">
        <v>576.46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839.74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15">
        <v>11.25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0" t="s">
        <v>114</v>
      </c>
      <c r="C34" s="33">
        <f>SUM(C24:C33)</f>
        <v>0</v>
      </c>
      <c r="D34" s="5"/>
      <c r="E34" s="96">
        <f>SUM(E24:E33)</f>
        <v>11.25</v>
      </c>
      <c r="F34" s="10"/>
      <c r="G34" s="10"/>
      <c r="H34" s="10"/>
      <c r="I34" s="10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3">
        <f>C14+C23+C19+C24+C25+C26+C27+C28+C29+C30</f>
        <v>0</v>
      </c>
      <c r="D35" s="121">
        <f>E35-E33</f>
        <v>890.47</v>
      </c>
      <c r="E35" s="21">
        <f>+E34+E23+E19+E14</f>
        <v>901.72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23.2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ageMargins left="0.17" right="0.17" top="0.48" bottom="0.3" header="0.3" footer="0.17"/>
  <pageSetup paperSize="9" scale="71" orientation="landscape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00B050"/>
  </sheetPr>
  <dimension ref="A1:S48"/>
  <sheetViews>
    <sheetView view="pageBreakPreview" zoomScale="85" zoomScaleSheetLayoutView="85" workbookViewId="0">
      <pane xSplit="2" ySplit="5" topLeftCell="C12" activePane="bottomRight" state="frozen"/>
      <selection activeCell="F7" sqref="F7:Q13"/>
      <selection pane="topRight" activeCell="F7" sqref="F7:Q13"/>
      <selection pane="bottomLeft" activeCell="F7" sqref="F7:Q13"/>
      <selection pane="bottomRight" activeCell="E21" sqref="E2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98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8" t="s">
        <v>130</v>
      </c>
      <c r="C7" s="5">
        <v>0</v>
      </c>
      <c r="D7" s="5" t="s">
        <v>19</v>
      </c>
      <c r="E7" s="124">
        <v>95.31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26">
        <v>133.55000000000001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29">
        <v>84.08</v>
      </c>
      <c r="F9" s="17" t="s">
        <v>107</v>
      </c>
      <c r="G9" s="17" t="s">
        <v>107</v>
      </c>
      <c r="H9" s="17" t="s">
        <v>107</v>
      </c>
      <c r="I9" s="17" t="s">
        <v>115</v>
      </c>
      <c r="J9" s="17" t="s">
        <v>115</v>
      </c>
      <c r="K9" s="17" t="s">
        <v>115</v>
      </c>
      <c r="L9" s="17" t="s">
        <v>115</v>
      </c>
      <c r="M9" s="17" t="s">
        <v>116</v>
      </c>
      <c r="N9" s="17" t="s">
        <v>116</v>
      </c>
      <c r="O9" s="17" t="s">
        <v>116</v>
      </c>
      <c r="P9" s="17" t="s">
        <v>116</v>
      </c>
      <c r="Q9" s="17" t="s">
        <v>113</v>
      </c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24">
        <v>15.68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09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08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08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328.62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126</v>
      </c>
      <c r="C17" s="5">
        <v>0</v>
      </c>
      <c r="D17" s="5" t="s">
        <v>19</v>
      </c>
      <c r="E17" s="125">
        <v>15.12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>
        <v>0</v>
      </c>
      <c r="D18" s="5" t="s">
        <v>19</v>
      </c>
      <c r="E18" s="29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15.12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27">
        <v>120.06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28">
        <v>58.01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52">
        <f>SUM(E20:E22)</f>
        <v>178.07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60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60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>
        <v>0</v>
      </c>
      <c r="D26" s="5" t="s">
        <v>19</v>
      </c>
      <c r="E26" s="60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59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60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29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60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/>
      <c r="D31" s="5" t="s">
        <v>19</v>
      </c>
      <c r="E31" s="60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/>
      <c r="D32" s="5" t="s">
        <v>19</v>
      </c>
      <c r="E32" s="60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>
        <v>0</v>
      </c>
      <c r="D33" s="5" t="s">
        <v>72</v>
      </c>
      <c r="E33" s="60">
        <v>0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0" t="s">
        <v>114</v>
      </c>
      <c r="C34" s="33">
        <f>SUM(C24:C33)</f>
        <v>0</v>
      </c>
      <c r="D34" s="5"/>
      <c r="E34" s="98">
        <f>SUM(E24:E33)</f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3">
        <f>C14+C23+C19+C24+C25+C26+C27+C28+C29+C30</f>
        <v>0</v>
      </c>
      <c r="D35" s="121">
        <f>E35-E33</f>
        <v>521.80999999999995</v>
      </c>
      <c r="E35" s="107">
        <f>+E34+E23+E19+E14</f>
        <v>521.80999999999995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23.2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  <pageSetup paperSize="9" scale="66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00B050"/>
  </sheetPr>
  <dimension ref="A1:S48"/>
  <sheetViews>
    <sheetView view="pageBreakPreview" zoomScale="85" zoomScaleSheetLayoutView="85" workbookViewId="0">
      <pane xSplit="2" ySplit="5" topLeftCell="C18" activePane="bottomRight" state="frozen"/>
      <selection activeCell="F7" sqref="F7:Q13"/>
      <selection pane="topRight" activeCell="F7" sqref="F7:Q13"/>
      <selection pane="bottomLeft" activeCell="F7" sqref="F7:Q13"/>
      <selection pane="bottomRight" activeCell="E21" sqref="E2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101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0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122</v>
      </c>
      <c r="C17" s="5"/>
      <c r="D17" s="5" t="s">
        <v>19</v>
      </c>
      <c r="E17" s="119">
        <v>217.32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217.32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5">
        <v>628.82000000000005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5">
        <v>424.13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1052.95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/>
      <c r="D31" s="5" t="s">
        <v>19</v>
      </c>
      <c r="E31" s="15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/>
      <c r="D32" s="5" t="s">
        <v>19</v>
      </c>
      <c r="E32" s="1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15">
        <v>0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0" t="s">
        <v>114</v>
      </c>
      <c r="C34" s="33">
        <f>SUM(C24:C33)</f>
        <v>0</v>
      </c>
      <c r="D34" s="5"/>
      <c r="E34" s="96">
        <f>SUM(E24:E33)</f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3">
        <f>C14+C23+C19+C24+C25+C26+C27+C28+C29+C30</f>
        <v>0</v>
      </c>
      <c r="D35" s="121">
        <f>E35-E33</f>
        <v>1270.27</v>
      </c>
      <c r="E35" s="21">
        <f>+E34+E23+E19+E14</f>
        <v>1270.27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23.2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ageMargins left="0.17" right="0.17" top="0.48" bottom="0.3" header="0.3" footer="0.17"/>
  <pageSetup paperSize="9" scale="64" orientation="landscape" verticalDpi="300" r:id="rId1"/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S48"/>
  <sheetViews>
    <sheetView view="pageBreakPreview" zoomScale="85" zoomScaleSheetLayoutView="85" workbookViewId="0">
      <pane xSplit="2" ySplit="5" topLeftCell="C15" activePane="bottomRight" state="frozen"/>
      <selection activeCell="D39" sqref="D39:I49"/>
      <selection pane="topRight" activeCell="D39" sqref="D39:I49"/>
      <selection pane="bottomLeft" activeCell="D39" sqref="D39:I49"/>
      <selection pane="bottomRight" activeCell="E21" sqref="E2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71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26" t="s">
        <v>130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19">
        <v>0.02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0.02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26" t="s">
        <v>131</v>
      </c>
      <c r="C17" s="5"/>
      <c r="D17" s="5" t="s">
        <v>19</v>
      </c>
      <c r="E17" s="119">
        <v>2.85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2.85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19">
        <v>866.72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19">
        <v>306.38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1173.0999999999999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15">
        <v>28.51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0" t="s">
        <v>114</v>
      </c>
      <c r="C34" s="33">
        <f>SUM(C24:C33)</f>
        <v>0</v>
      </c>
      <c r="D34" s="5"/>
      <c r="E34" s="96">
        <f>SUM(E24:E33)</f>
        <v>28.51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3">
        <f>C14+C23+C19+C24+C25+C26+C27+C28+C29+C30</f>
        <v>0</v>
      </c>
      <c r="D35" s="121">
        <f>E35-E33</f>
        <v>1175.9699999999998</v>
      </c>
      <c r="E35" s="21">
        <f>+E34+E23+E19+E14</f>
        <v>1204.4799999999998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23.2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  <pageSetup paperSize="9" scale="66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00B050"/>
  </sheetPr>
  <dimension ref="A1:S48"/>
  <sheetViews>
    <sheetView view="pageBreakPreview" topLeftCell="B16" zoomScale="85" zoomScaleSheetLayoutView="85" workbookViewId="0">
      <selection activeCell="E11" sqref="E1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97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33">
        <v>0</v>
      </c>
      <c r="D8" s="5" t="s">
        <v>19</v>
      </c>
      <c r="E8" s="123">
        <v>4.88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33">
        <v>0</v>
      </c>
      <c r="D9" s="5" t="s">
        <v>19</v>
      </c>
      <c r="E9" s="123">
        <v>99.09</v>
      </c>
      <c r="F9" s="17" t="s">
        <v>107</v>
      </c>
      <c r="G9" s="17" t="s">
        <v>107</v>
      </c>
      <c r="H9" s="17" t="s">
        <v>107</v>
      </c>
      <c r="I9" s="17" t="s">
        <v>115</v>
      </c>
      <c r="J9" s="17" t="s">
        <v>115</v>
      </c>
      <c r="K9" s="17" t="s">
        <v>115</v>
      </c>
      <c r="L9" s="17" t="s">
        <v>115</v>
      </c>
      <c r="M9" s="17" t="s">
        <v>116</v>
      </c>
      <c r="N9" s="17" t="s">
        <v>116</v>
      </c>
      <c r="O9" s="17" t="s">
        <v>116</v>
      </c>
      <c r="P9" s="17" t="s">
        <v>116</v>
      </c>
      <c r="Q9" s="17" t="s">
        <v>113</v>
      </c>
    </row>
    <row r="10" spans="1:17" s="9" customFormat="1" ht="31.5">
      <c r="A10" s="5"/>
      <c r="B10" s="8" t="s">
        <v>57</v>
      </c>
      <c r="C10" s="33">
        <v>0</v>
      </c>
      <c r="D10" s="5" t="s">
        <v>19</v>
      </c>
      <c r="E10" s="106">
        <v>19.100999999999999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33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32"/>
      <c r="L11" s="32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4">
        <f>SUM(E7:E13)</f>
        <v>123.071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104" t="s">
        <v>122</v>
      </c>
      <c r="C17" s="33">
        <v>0</v>
      </c>
      <c r="D17" s="5" t="s">
        <v>19</v>
      </c>
      <c r="E17" s="122">
        <v>148.16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33">
        <v>0</v>
      </c>
      <c r="D18" s="5" t="s">
        <v>19</v>
      </c>
      <c r="E18" s="51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52">
        <f>SUM(E16:E18)</f>
        <v>148.16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33">
        <v>0</v>
      </c>
      <c r="D20" s="5" t="s">
        <v>19</v>
      </c>
      <c r="E20" s="123">
        <v>617.92999999999995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33">
        <v>0</v>
      </c>
      <c r="D21" s="5" t="s">
        <v>19</v>
      </c>
      <c r="E21" s="123">
        <v>442.22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4">
        <f>SUM(E20:E22)</f>
        <v>1060.1500000000001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33">
        <v>0</v>
      </c>
      <c r="D24" s="5" t="s">
        <v>19</v>
      </c>
      <c r="E24" s="51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2.25" thickBot="1">
      <c r="A25" s="5">
        <v>7</v>
      </c>
      <c r="B25" s="11" t="s">
        <v>47</v>
      </c>
      <c r="C25" s="53">
        <v>0</v>
      </c>
      <c r="D25" s="5" t="s">
        <v>19</v>
      </c>
      <c r="E25" s="54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5">
        <v>0</v>
      </c>
      <c r="D26" s="5" t="s">
        <v>19</v>
      </c>
      <c r="E26" s="56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33">
        <v>0</v>
      </c>
      <c r="D27" s="5" t="s">
        <v>19</v>
      </c>
      <c r="E27" s="51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33">
        <v>0</v>
      </c>
      <c r="D28" s="5" t="s">
        <v>19</v>
      </c>
      <c r="E28" s="51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33">
        <v>0</v>
      </c>
      <c r="D29" s="5" t="s">
        <v>19</v>
      </c>
      <c r="E29" s="51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33">
        <v>0</v>
      </c>
      <c r="D30" s="5" t="s">
        <v>19</v>
      </c>
      <c r="E30" s="51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/>
      <c r="D31" s="5" t="s">
        <v>19</v>
      </c>
      <c r="E31" s="5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/>
      <c r="D32" s="5" t="s">
        <v>19</v>
      </c>
      <c r="E32" s="5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8">
        <v>0</v>
      </c>
      <c r="D33" s="5" t="s">
        <v>72</v>
      </c>
      <c r="E33" s="57">
        <v>12.21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0" t="s">
        <v>114</v>
      </c>
      <c r="C34" s="58">
        <f>SUM(C24:C33)</f>
        <v>0</v>
      </c>
      <c r="D34" s="5"/>
      <c r="E34" s="97">
        <f>SUM(E24:E33)</f>
        <v>12.21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 customHeight="1">
      <c r="A35" s="144" t="s">
        <v>17</v>
      </c>
      <c r="B35" s="144"/>
      <c r="C35" s="33">
        <f>C14+C23+C19+C24+C25+C26+C27+C28+C29+C30</f>
        <v>0</v>
      </c>
      <c r="D35" s="121">
        <f>E35-E34</f>
        <v>1331.3810000000001</v>
      </c>
      <c r="E35" s="52">
        <f>+E34+E23+E19+E14</f>
        <v>1343.5910000000001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7" spans="1:19" ht="19.5" customHeight="1"/>
    <row r="38" spans="1:19" ht="18.75" customHeight="1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18.7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18.7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18.7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18.7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19.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19.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19.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19.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19.5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19.5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5:P45"/>
    <mergeCell ref="A1:Q1"/>
    <mergeCell ref="A2:Q2"/>
    <mergeCell ref="A4:A5"/>
    <mergeCell ref="B4:B5"/>
    <mergeCell ref="C4:C5"/>
    <mergeCell ref="D4:D5"/>
    <mergeCell ref="E4:E5"/>
    <mergeCell ref="F4:Q4"/>
    <mergeCell ref="A35:B35"/>
    <mergeCell ref="D38:I48"/>
    <mergeCell ref="A41:C48"/>
    <mergeCell ref="J41:P41"/>
    <mergeCell ref="J42:P42"/>
    <mergeCell ref="J43:P43"/>
    <mergeCell ref="J44:P44"/>
    <mergeCell ref="J46:P46"/>
    <mergeCell ref="J47:P47"/>
    <mergeCell ref="J48:P48"/>
    <mergeCell ref="J38:P38"/>
    <mergeCell ref="A38:C38"/>
    <mergeCell ref="A39:C39"/>
    <mergeCell ref="J39:P39"/>
    <mergeCell ref="A40:C40"/>
    <mergeCell ref="J40:P40"/>
  </mergeCells>
  <printOptions horizontalCentered="1" verticalCentered="1"/>
  <pageMargins left="0.15748031496062992" right="0.15748031496062992" top="7.874015748031496E-2" bottom="0.31496062992125984" header="0.31496062992125984" footer="0.15748031496062992"/>
  <pageSetup paperSize="9" orientation="landscape" r:id="rId1"/>
  <rowBreaks count="1" manualBreakCount="1">
    <brk id="23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00B050"/>
  </sheetPr>
  <dimension ref="A1:S48"/>
  <sheetViews>
    <sheetView view="pageBreakPreview" zoomScale="85" zoomScaleSheetLayoutView="85" workbookViewId="0">
      <pane xSplit="2" ySplit="5" topLeftCell="C15" activePane="bottomRight" state="frozen"/>
      <selection activeCell="F7" sqref="F7:Q13"/>
      <selection pane="topRight" activeCell="F7" sqref="F7:Q13"/>
      <selection pane="bottomLeft" activeCell="F7" sqref="F7:Q13"/>
      <selection pane="bottomRight" activeCell="E34" sqref="E34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105" t="s">
        <v>129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20">
        <v>343.03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0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343.03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104" t="s">
        <v>122</v>
      </c>
      <c r="C17" s="5"/>
      <c r="D17" s="5" t="s">
        <v>19</v>
      </c>
      <c r="E17" s="119">
        <v>108.19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108.19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19">
        <v>400.31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19">
        <v>207.67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607.98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>
        <v>0</v>
      </c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15">
        <v>18.12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0" t="s">
        <v>114</v>
      </c>
      <c r="C34" s="33">
        <f>SUM(C24:C33)</f>
        <v>0</v>
      </c>
      <c r="D34" s="5"/>
      <c r="E34" s="96">
        <f>SUM(E24:E33)</f>
        <v>18.12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3">
        <f>C14+C23+C19+C24+C25+C26+C27+C28+C29+C30</f>
        <v>0</v>
      </c>
      <c r="D35" s="121">
        <f>E35-E33</f>
        <v>1059.2</v>
      </c>
      <c r="E35" s="21">
        <f>+E34+E23+E19+E14</f>
        <v>1077.32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23.2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ageMargins left="0.17" right="0.17" top="0.48" bottom="0.3" header="0.3" footer="0.17"/>
  <pageSetup paperSize="9" scale="7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00B050"/>
  </sheetPr>
  <dimension ref="A1:S48"/>
  <sheetViews>
    <sheetView view="pageBreakPreview" zoomScale="70" zoomScaleSheetLayoutView="70" workbookViewId="0">
      <pane xSplit="2" ySplit="5" topLeftCell="C15" activePane="bottomRight" state="frozen"/>
      <selection activeCell="F7" sqref="F7:Q13"/>
      <selection pane="topRight" activeCell="F7" sqref="F7:Q13"/>
      <selection pane="bottomLeft" activeCell="F7" sqref="F7:Q13"/>
      <selection pane="bottomRight" activeCell="E21" sqref="E2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18">
        <v>3.33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16">
        <v>20.23</v>
      </c>
      <c r="F9" s="17" t="s">
        <v>107</v>
      </c>
      <c r="G9" s="17" t="s">
        <v>107</v>
      </c>
      <c r="H9" s="17" t="s">
        <v>107</v>
      </c>
      <c r="I9" s="17" t="s">
        <v>115</v>
      </c>
      <c r="J9" s="17" t="s">
        <v>115</v>
      </c>
      <c r="K9" s="17" t="s">
        <v>115</v>
      </c>
      <c r="L9" s="17" t="s">
        <v>115</v>
      </c>
      <c r="M9" s="17" t="s">
        <v>116</v>
      </c>
      <c r="N9" s="17" t="s">
        <v>116</v>
      </c>
      <c r="O9" s="17" t="s">
        <v>116</v>
      </c>
      <c r="P9" s="17" t="s">
        <v>116</v>
      </c>
      <c r="Q9" s="17" t="s">
        <v>113</v>
      </c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16">
        <v>49.39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47.25">
      <c r="A12" s="5"/>
      <c r="B12" s="8" t="s">
        <v>121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72.95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110" t="s">
        <v>122</v>
      </c>
      <c r="C17" s="5"/>
      <c r="D17" s="5" t="s">
        <v>19</v>
      </c>
      <c r="E17" s="116">
        <v>51.82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51.82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16">
        <v>509.52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16">
        <v>478.99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988.51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>
        <v>0</v>
      </c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>
        <v>0</v>
      </c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15">
        <v>0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0" t="s">
        <v>114</v>
      </c>
      <c r="C34" s="33">
        <f>SUM(C24:C33)</f>
        <v>0</v>
      </c>
      <c r="D34" s="5"/>
      <c r="E34" s="96">
        <f>SUM(E24:E33)</f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3">
        <f>C14+C23+C19+C24+C25+C26+C27+C28+C29+C30</f>
        <v>0</v>
      </c>
      <c r="D35" s="117">
        <f>E35-E33</f>
        <v>1113.28</v>
      </c>
      <c r="E35" s="21">
        <f>+E34+E23+E19+E14</f>
        <v>1113.28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23.2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ageMargins left="0.17" right="0.17" top="0.48" bottom="0.3" header="0.3" footer="0.17"/>
  <pageSetup paperSize="9" scale="7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00B050"/>
  </sheetPr>
  <dimension ref="A1:S48"/>
  <sheetViews>
    <sheetView zoomScale="70" zoomScaleNormal="70" zoomScaleSheetLayoutView="77" workbookViewId="0">
      <pane xSplit="2" ySplit="5" topLeftCell="C12" activePane="bottomRight" state="frozen"/>
      <selection activeCell="F7" sqref="F7:Q13"/>
      <selection pane="topRight" activeCell="F7" sqref="F7:Q13"/>
      <selection pane="bottomLeft" activeCell="F7" sqref="F7:Q13"/>
      <selection pane="bottomRight" activeCell="E21" sqref="E2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8" t="s">
        <v>128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16">
        <v>26.57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16">
        <v>90.87</v>
      </c>
      <c r="F9" s="17" t="s">
        <v>107</v>
      </c>
      <c r="G9" s="17" t="s">
        <v>107</v>
      </c>
      <c r="H9" s="17" t="s">
        <v>107</v>
      </c>
      <c r="I9" s="17" t="s">
        <v>115</v>
      </c>
      <c r="J9" s="17" t="s">
        <v>115</v>
      </c>
      <c r="K9" s="17" t="s">
        <v>115</v>
      </c>
      <c r="L9" s="17" t="s">
        <v>115</v>
      </c>
      <c r="M9" s="17" t="s">
        <v>116</v>
      </c>
      <c r="N9" s="17" t="s">
        <v>116</v>
      </c>
      <c r="O9" s="17" t="s">
        <v>116</v>
      </c>
      <c r="P9" s="17" t="s">
        <v>116</v>
      </c>
      <c r="Q9" s="17" t="s">
        <v>113</v>
      </c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16">
        <v>8.01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120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SUM(C7:C12)</f>
        <v>0</v>
      </c>
      <c r="D14" s="33">
        <f t="shared" ref="D14" si="0">SUM(D7:D12)</f>
        <v>0</v>
      </c>
      <c r="E14" s="40">
        <f>SUM(E7:E13)</f>
        <v>125.45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110" t="s">
        <v>122</v>
      </c>
      <c r="C17" s="5"/>
      <c r="D17" s="5" t="s">
        <v>19</v>
      </c>
      <c r="E17" s="116">
        <v>24.79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24.79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31.5">
      <c r="A20" s="5">
        <v>3</v>
      </c>
      <c r="B20" s="11" t="s">
        <v>42</v>
      </c>
      <c r="C20" s="5"/>
      <c r="D20" s="5" t="s">
        <v>19</v>
      </c>
      <c r="E20" s="116">
        <v>236.47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/>
      <c r="D21" s="5" t="s">
        <v>19</v>
      </c>
      <c r="E21" s="116">
        <v>107.76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344.23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>
        <v>0</v>
      </c>
      <c r="D33" s="5" t="s">
        <v>72</v>
      </c>
      <c r="E33" s="15">
        <v>21.21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0" t="s">
        <v>114</v>
      </c>
      <c r="C34" s="33">
        <f>SUM(C24:C33)</f>
        <v>0</v>
      </c>
      <c r="D34" s="5"/>
      <c r="E34" s="96">
        <f>SUM(E24:E33)</f>
        <v>21.21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3">
        <f>C14+C23+C19+C24+C25+C26+C27+C28+C29+C30</f>
        <v>0</v>
      </c>
      <c r="D35" s="117">
        <f>E35-E33</f>
        <v>494.47000000000008</v>
      </c>
      <c r="E35" s="21">
        <f>+E34+E23+E19+E14</f>
        <v>515.68000000000006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23.2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  <pageSetup paperSize="9" scale="67" orientation="landscape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00B050"/>
  </sheetPr>
  <dimension ref="A1:S48"/>
  <sheetViews>
    <sheetView view="pageBreakPreview" zoomScale="85" zoomScaleSheetLayoutView="85" workbookViewId="0">
      <pane xSplit="2" ySplit="5" topLeftCell="C15" activePane="bottomRight" state="frozen"/>
      <selection activeCell="F7" sqref="F7:Q13"/>
      <selection pane="topRight" activeCell="F7" sqref="F7:Q13"/>
      <selection pane="bottomLeft" activeCell="F7" sqref="F7:Q13"/>
      <selection pane="bottomRight" activeCell="E17" sqref="E17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110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8" t="s">
        <v>125</v>
      </c>
      <c r="C7" s="5">
        <v>0</v>
      </c>
      <c r="D7" s="5" t="s">
        <v>19</v>
      </c>
      <c r="E7" s="116">
        <v>43.81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16">
        <v>47.04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16">
        <v>44.51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135.35999999999999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104" t="s">
        <v>122</v>
      </c>
      <c r="C17" s="5"/>
      <c r="D17" s="5" t="s">
        <v>19</v>
      </c>
      <c r="E17" s="116">
        <v>245.67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245.67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/>
      <c r="D20" s="5" t="s">
        <v>19</v>
      </c>
      <c r="E20" s="116">
        <v>144.61000000000001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/>
      <c r="D21" s="5" t="s">
        <v>19</v>
      </c>
      <c r="E21" s="116">
        <v>275.94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420.55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>
        <v>0</v>
      </c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>
        <v>0</v>
      </c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15">
        <v>36.61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0" t="s">
        <v>114</v>
      </c>
      <c r="C34" s="33">
        <f>SUM(C24:C33)</f>
        <v>0</v>
      </c>
      <c r="D34" s="5"/>
      <c r="E34" s="96">
        <f>SUM(E24:E33)</f>
        <v>36.61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3">
        <f>C14+C23+C19+C24+C25+C26+C27+C28+C29+C30</f>
        <v>0</v>
      </c>
      <c r="D35" s="117">
        <f>E35-E33</f>
        <v>801.58</v>
      </c>
      <c r="E35" s="21">
        <f>+E34+E23+E19+E14</f>
        <v>838.19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23.2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8:P48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2:P42"/>
    <mergeCell ref="J43:P43"/>
    <mergeCell ref="J44:P44"/>
    <mergeCell ref="J45:P45"/>
    <mergeCell ref="J46:P46"/>
    <mergeCell ref="J47:P47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  <pageSetup paperSize="9" scale="66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00B050"/>
  </sheetPr>
  <dimension ref="A1:T48"/>
  <sheetViews>
    <sheetView view="pageBreakPreview" zoomScale="85" zoomScaleSheetLayoutView="85" workbookViewId="0">
      <pane xSplit="2" ySplit="5" topLeftCell="C15" activePane="bottomRight" state="frozen"/>
      <selection activeCell="F7" sqref="F7:Q13"/>
      <selection pane="topRight" activeCell="F7" sqref="F7:Q13"/>
      <selection pane="bottomLeft" activeCell="F7" sqref="F7:Q13"/>
      <selection pane="bottomRight" activeCell="T18" sqref="T18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7.7109375" style="13" customWidth="1"/>
    <col min="18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58</v>
      </c>
      <c r="B2" s="170"/>
      <c r="C2" s="223" t="s">
        <v>59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4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225" t="s">
        <v>0</v>
      </c>
      <c r="B4" s="225" t="s">
        <v>1</v>
      </c>
      <c r="C4" s="225" t="s">
        <v>16</v>
      </c>
      <c r="D4" s="225" t="s">
        <v>2</v>
      </c>
      <c r="E4" s="225" t="s">
        <v>3</v>
      </c>
      <c r="F4" s="227" t="s">
        <v>136</v>
      </c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>
      <c r="A5" s="226"/>
      <c r="B5" s="226"/>
      <c r="C5" s="226"/>
      <c r="D5" s="226"/>
      <c r="E5" s="226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>
        <v>0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18">
        <v>30.71</v>
      </c>
      <c r="F8" s="32"/>
      <c r="G8" s="32"/>
      <c r="H8" s="32"/>
      <c r="I8" s="32"/>
      <c r="J8" s="17" t="s">
        <v>62</v>
      </c>
      <c r="K8" s="17" t="s">
        <v>62</v>
      </c>
      <c r="L8" s="17" t="s">
        <v>62</v>
      </c>
      <c r="M8" s="17" t="s">
        <v>62</v>
      </c>
      <c r="N8" s="17" t="s">
        <v>62</v>
      </c>
      <c r="O8" s="17" t="s">
        <v>62</v>
      </c>
      <c r="P8" s="17" t="s">
        <v>62</v>
      </c>
      <c r="Q8" s="17" t="s">
        <v>62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16">
        <v>80.77</v>
      </c>
      <c r="F10" s="32"/>
      <c r="G10" s="32"/>
      <c r="H10" s="32"/>
      <c r="I10" s="32"/>
      <c r="J10" s="17" t="s">
        <v>62</v>
      </c>
      <c r="K10" s="17" t="s">
        <v>62</v>
      </c>
      <c r="L10" s="17" t="s">
        <v>62</v>
      </c>
      <c r="M10" s="17" t="s">
        <v>62</v>
      </c>
      <c r="N10" s="17" t="s">
        <v>62</v>
      </c>
      <c r="O10" s="17" t="s">
        <v>62</v>
      </c>
      <c r="P10" s="17" t="s">
        <v>62</v>
      </c>
      <c r="Q10" s="17" t="s">
        <v>62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32"/>
      <c r="G11" s="32"/>
      <c r="H11" s="32"/>
      <c r="I11" s="32"/>
      <c r="J11" s="32"/>
      <c r="K11" s="32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32"/>
      <c r="G12" s="32"/>
      <c r="H12" s="32"/>
      <c r="I12" s="32"/>
      <c r="J12" s="32"/>
      <c r="K12" s="32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32"/>
      <c r="G13" s="32"/>
      <c r="H13" s="32"/>
      <c r="I13" s="32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111.47999999999999</v>
      </c>
      <c r="F14" s="32"/>
      <c r="G14" s="32"/>
      <c r="H14" s="32"/>
      <c r="I14" s="32"/>
      <c r="J14" s="32"/>
      <c r="K14" s="32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32"/>
      <c r="G15" s="32"/>
      <c r="H15" s="32"/>
      <c r="I15" s="32"/>
      <c r="J15" s="32"/>
      <c r="K15" s="32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32"/>
      <c r="G16" s="32"/>
      <c r="H16" s="32"/>
      <c r="I16" s="32"/>
      <c r="J16" s="32"/>
      <c r="K16" s="32"/>
      <c r="L16" s="17"/>
      <c r="M16" s="17"/>
      <c r="N16" s="17"/>
      <c r="O16" s="17"/>
      <c r="P16" s="17"/>
      <c r="Q16" s="17"/>
    </row>
    <row r="17" spans="1:17" ht="31.5">
      <c r="A17" s="8"/>
      <c r="B17" s="110" t="s">
        <v>122</v>
      </c>
      <c r="C17" s="5"/>
      <c r="D17" s="5" t="s">
        <v>19</v>
      </c>
      <c r="E17" s="116">
        <v>2.09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32"/>
      <c r="G18" s="32"/>
      <c r="H18" s="32"/>
      <c r="I18" s="32"/>
      <c r="J18" s="32"/>
      <c r="K18" s="32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2.09</v>
      </c>
      <c r="F19" s="32"/>
      <c r="G19" s="32"/>
      <c r="H19" s="32"/>
      <c r="I19" s="32"/>
      <c r="J19" s="32"/>
      <c r="K19" s="32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16">
        <v>462.26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16">
        <v>511.78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974.04</v>
      </c>
      <c r="F23" s="32"/>
      <c r="G23" s="32"/>
      <c r="H23" s="32"/>
      <c r="I23" s="32"/>
      <c r="J23" s="32"/>
      <c r="K23" s="32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32"/>
      <c r="G28" s="32"/>
      <c r="H28" s="32"/>
      <c r="I28" s="32"/>
      <c r="J28" s="32"/>
      <c r="K28" s="32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20" ht="31.5">
      <c r="A33" s="5">
        <v>15</v>
      </c>
      <c r="B33" s="11" t="s">
        <v>109</v>
      </c>
      <c r="C33" s="5"/>
      <c r="D33" s="5" t="s">
        <v>19</v>
      </c>
      <c r="E33" s="15">
        <v>2.87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20" ht="15.75">
      <c r="A34" s="49"/>
      <c r="B34" s="50" t="s">
        <v>114</v>
      </c>
      <c r="C34" s="33">
        <f>SUM(C24:C33)</f>
        <v>0</v>
      </c>
      <c r="D34" s="5"/>
      <c r="E34" s="96">
        <f>SUM(E24:E33)</f>
        <v>2.87</v>
      </c>
      <c r="F34" s="32"/>
      <c r="G34" s="32"/>
      <c r="H34" s="32"/>
      <c r="I34" s="32"/>
      <c r="J34" s="17"/>
      <c r="K34" s="17"/>
      <c r="L34" s="17"/>
      <c r="M34" s="17"/>
      <c r="N34" s="17"/>
      <c r="O34" s="17"/>
      <c r="P34" s="17"/>
      <c r="Q34" s="17"/>
    </row>
    <row r="35" spans="1:20" ht="15.75">
      <c r="A35" s="230" t="s">
        <v>17</v>
      </c>
      <c r="B35" s="231"/>
      <c r="C35" s="33">
        <f>C14+C23+C19+C24+C25+C26+C27+C28+C29+C30</f>
        <v>0</v>
      </c>
      <c r="D35" s="117">
        <f>E35-E34</f>
        <v>1087.6100000000001</v>
      </c>
      <c r="E35" s="21">
        <f>+E34+E23+E19+E14</f>
        <v>1090.48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  <c r="T35" s="13"/>
    </row>
    <row r="38" spans="1:20" ht="15.75" thickBot="1">
      <c r="A38" s="232"/>
      <c r="B38" s="232"/>
      <c r="C38" s="232"/>
      <c r="D38" s="189"/>
      <c r="E38" s="189"/>
      <c r="F38" s="189"/>
      <c r="G38" s="189"/>
      <c r="H38" s="189"/>
      <c r="I38" s="189"/>
      <c r="J38" s="233"/>
      <c r="K38" s="233"/>
      <c r="L38" s="233"/>
      <c r="M38" s="233"/>
      <c r="N38" s="233"/>
      <c r="O38" s="233"/>
      <c r="P38" s="233"/>
      <c r="Q38" s="14"/>
    </row>
    <row r="39" spans="1:20" ht="23.25" customHeight="1" thickBot="1">
      <c r="A39" s="234" t="s">
        <v>2</v>
      </c>
      <c r="B39" s="235"/>
      <c r="C39" s="236"/>
      <c r="D39" s="189"/>
      <c r="E39" s="189"/>
      <c r="F39" s="189"/>
      <c r="G39" s="189"/>
      <c r="H39" s="189"/>
      <c r="I39" s="189"/>
      <c r="J39" s="237" t="s">
        <v>20</v>
      </c>
      <c r="K39" s="238"/>
      <c r="L39" s="238"/>
      <c r="M39" s="238"/>
      <c r="N39" s="238"/>
      <c r="O39" s="238"/>
      <c r="P39" s="239"/>
      <c r="Q39" s="14"/>
    </row>
    <row r="40" spans="1:20" ht="23.25" customHeight="1">
      <c r="A40" s="240" t="s">
        <v>19</v>
      </c>
      <c r="B40" s="241"/>
      <c r="C40" s="242"/>
      <c r="D40" s="189"/>
      <c r="E40" s="189"/>
      <c r="F40" s="189"/>
      <c r="G40" s="189"/>
      <c r="H40" s="189"/>
      <c r="I40" s="189"/>
      <c r="J40" s="243" t="s">
        <v>21</v>
      </c>
      <c r="K40" s="244"/>
      <c r="L40" s="244"/>
      <c r="M40" s="244"/>
      <c r="N40" s="244"/>
      <c r="O40" s="244"/>
      <c r="P40" s="245"/>
      <c r="Q40" s="14"/>
    </row>
    <row r="41" spans="1:20" ht="23.25" customHeight="1">
      <c r="A41" s="246" t="s">
        <v>18</v>
      </c>
      <c r="B41" s="247"/>
      <c r="C41" s="248"/>
      <c r="D41" s="189"/>
      <c r="E41" s="189"/>
      <c r="F41" s="189"/>
      <c r="G41" s="189"/>
      <c r="H41" s="189"/>
      <c r="I41" s="189"/>
      <c r="J41" s="243" t="s">
        <v>22</v>
      </c>
      <c r="K41" s="244"/>
      <c r="L41" s="244"/>
      <c r="M41" s="244"/>
      <c r="N41" s="244"/>
      <c r="O41" s="244"/>
      <c r="P41" s="245"/>
      <c r="Q41" s="14"/>
    </row>
    <row r="42" spans="1:20" ht="23.25" customHeight="1">
      <c r="A42" s="249"/>
      <c r="B42" s="250"/>
      <c r="C42" s="251"/>
      <c r="D42" s="189"/>
      <c r="E42" s="189"/>
      <c r="F42" s="189"/>
      <c r="G42" s="189"/>
      <c r="H42" s="189"/>
      <c r="I42" s="189"/>
      <c r="J42" s="243" t="s">
        <v>23</v>
      </c>
      <c r="K42" s="244"/>
      <c r="L42" s="244"/>
      <c r="M42" s="244"/>
      <c r="N42" s="244"/>
      <c r="O42" s="244"/>
      <c r="P42" s="245"/>
      <c r="Q42" s="14"/>
    </row>
    <row r="43" spans="1:20" ht="23.25" customHeight="1">
      <c r="A43" s="249"/>
      <c r="B43" s="250"/>
      <c r="C43" s="251"/>
      <c r="D43" s="189"/>
      <c r="E43" s="189"/>
      <c r="F43" s="189"/>
      <c r="G43" s="189"/>
      <c r="H43" s="189"/>
      <c r="I43" s="189"/>
      <c r="J43" s="243" t="s">
        <v>25</v>
      </c>
      <c r="K43" s="244"/>
      <c r="L43" s="244"/>
      <c r="M43" s="244"/>
      <c r="N43" s="244"/>
      <c r="O43" s="244"/>
      <c r="P43" s="245"/>
      <c r="Q43" s="14"/>
    </row>
    <row r="44" spans="1:20" ht="23.25" customHeight="1">
      <c r="A44" s="249"/>
      <c r="B44" s="250"/>
      <c r="C44" s="251"/>
      <c r="D44" s="189"/>
      <c r="E44" s="189"/>
      <c r="F44" s="189"/>
      <c r="G44" s="189"/>
      <c r="H44" s="189"/>
      <c r="I44" s="189"/>
      <c r="J44" s="243" t="s">
        <v>24</v>
      </c>
      <c r="K44" s="244"/>
      <c r="L44" s="244"/>
      <c r="M44" s="244"/>
      <c r="N44" s="244"/>
      <c r="O44" s="244"/>
      <c r="P44" s="245"/>
      <c r="Q44" s="14"/>
    </row>
    <row r="45" spans="1:20" ht="23.25" customHeight="1" thickBot="1">
      <c r="A45" s="249"/>
      <c r="B45" s="250"/>
      <c r="C45" s="251"/>
      <c r="D45" s="189"/>
      <c r="E45" s="189"/>
      <c r="F45" s="189"/>
      <c r="G45" s="189"/>
      <c r="H45" s="189"/>
      <c r="I45" s="189"/>
      <c r="J45" s="255" t="s">
        <v>26</v>
      </c>
      <c r="K45" s="256"/>
      <c r="L45" s="256"/>
      <c r="M45" s="256"/>
      <c r="N45" s="256"/>
      <c r="O45" s="256"/>
      <c r="P45" s="257"/>
      <c r="Q45" s="14"/>
    </row>
    <row r="46" spans="1:20" ht="23.25" customHeight="1" thickBot="1">
      <c r="A46" s="249"/>
      <c r="B46" s="250"/>
      <c r="C46" s="251"/>
      <c r="D46" s="189"/>
      <c r="E46" s="189"/>
      <c r="F46" s="189"/>
      <c r="G46" s="189"/>
      <c r="H46" s="189"/>
      <c r="I46" s="189"/>
      <c r="J46" s="220" t="s">
        <v>27</v>
      </c>
      <c r="K46" s="221"/>
      <c r="L46" s="221"/>
      <c r="M46" s="221"/>
      <c r="N46" s="221"/>
      <c r="O46" s="221"/>
      <c r="P46" s="222"/>
      <c r="Q46" s="14"/>
    </row>
    <row r="47" spans="1:20" ht="23.25" customHeight="1" thickBot="1">
      <c r="A47" s="249"/>
      <c r="B47" s="250"/>
      <c r="C47" s="251"/>
      <c r="D47" s="189"/>
      <c r="E47" s="189"/>
      <c r="F47" s="189"/>
      <c r="G47" s="189"/>
      <c r="H47" s="189"/>
      <c r="I47" s="189"/>
      <c r="J47" s="220" t="s">
        <v>28</v>
      </c>
      <c r="K47" s="221"/>
      <c r="L47" s="221"/>
      <c r="M47" s="221"/>
      <c r="N47" s="221"/>
      <c r="O47" s="221"/>
      <c r="P47" s="222"/>
      <c r="Q47" s="14"/>
    </row>
    <row r="48" spans="1:20" ht="23.25" customHeight="1" thickBot="1">
      <c r="A48" s="252"/>
      <c r="B48" s="253"/>
      <c r="C48" s="254"/>
      <c r="D48" s="189"/>
      <c r="E48" s="189"/>
      <c r="F48" s="189"/>
      <c r="G48" s="189"/>
      <c r="H48" s="189"/>
      <c r="I48" s="189"/>
      <c r="J48" s="220" t="s">
        <v>29</v>
      </c>
      <c r="K48" s="221"/>
      <c r="L48" s="221"/>
      <c r="M48" s="221"/>
      <c r="N48" s="221"/>
      <c r="O48" s="221"/>
      <c r="P48" s="222"/>
      <c r="Q48" s="14"/>
    </row>
  </sheetData>
  <mergeCells count="26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B2"/>
    <mergeCell ref="C2:Q2"/>
    <mergeCell ref="A4:A5"/>
    <mergeCell ref="B4:B5"/>
    <mergeCell ref="C4:C5"/>
    <mergeCell ref="D4:D5"/>
    <mergeCell ref="E4:E5"/>
    <mergeCell ref="F4:Q4"/>
  </mergeCells>
  <pageMargins left="0.43307086614173229" right="0.15748031496062992" top="0.47244094488188981" bottom="0.74803149606299213" header="0.31496062992125984" footer="0.31496062992125984"/>
  <pageSetup paperSize="9" scale="7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00B050"/>
  </sheetPr>
  <dimension ref="A1:S48"/>
  <sheetViews>
    <sheetView topLeftCell="A7" zoomScale="70" zoomScaleNormal="70" workbookViewId="0">
      <selection activeCell="E21" sqref="E2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61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104" t="s">
        <v>125</v>
      </c>
      <c r="C7" s="5">
        <v>0</v>
      </c>
      <c r="D7" s="5" t="s">
        <v>19</v>
      </c>
      <c r="E7" s="116">
        <v>5.9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16">
        <v>127.07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16">
        <v>50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182.97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104" t="s">
        <v>122</v>
      </c>
      <c r="C17" s="5"/>
      <c r="D17" s="5" t="s">
        <v>19</v>
      </c>
      <c r="E17" s="116">
        <v>303.29000000000002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303.29000000000002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16">
        <v>875.18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16">
        <v>297.93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1173.1099999999999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/>
      <c r="D31" s="5" t="s">
        <v>19</v>
      </c>
      <c r="E31" s="15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/>
      <c r="D32" s="5" t="s">
        <v>19</v>
      </c>
      <c r="E32" s="1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22.5" customHeight="1">
      <c r="A33" s="5">
        <v>15</v>
      </c>
      <c r="B33" s="11" t="s">
        <v>55</v>
      </c>
      <c r="C33" s="5"/>
      <c r="D33" s="5" t="s">
        <v>72</v>
      </c>
      <c r="E33" s="15">
        <v>55.32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22.5" customHeight="1">
      <c r="A34" s="5"/>
      <c r="B34" s="30" t="s">
        <v>114</v>
      </c>
      <c r="C34" s="33">
        <f>SUM(C24:C33)</f>
        <v>0</v>
      </c>
      <c r="D34" s="5"/>
      <c r="E34" s="96">
        <f>SUM(E24:E33)</f>
        <v>55.32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3">
        <f>C14+C23+C19+C24+C25+C26+C27+C28+C29+C30</f>
        <v>0</v>
      </c>
      <c r="D35" s="117">
        <f>E35-E33</f>
        <v>1659.37</v>
      </c>
      <c r="E35" s="21">
        <f>+E34+E23+E19+E14</f>
        <v>1714.6899999999998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19.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18.7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18.7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18.7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18.7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18.7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19.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19.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19.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19.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00B050"/>
  </sheetPr>
  <dimension ref="A1:S48"/>
  <sheetViews>
    <sheetView view="pageBreakPreview" zoomScale="70" zoomScaleSheetLayoutView="70" workbookViewId="0">
      <pane xSplit="2" ySplit="5" topLeftCell="C9" activePane="bottomRight" state="frozen"/>
      <selection activeCell="F7" sqref="F7:Q13"/>
      <selection pane="topRight" activeCell="F7" sqref="F7:Q13"/>
      <selection pane="bottomLeft" activeCell="F7" sqref="F7:Q13"/>
      <selection pane="bottomRight" activeCell="E9" sqref="E9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102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8" t="s">
        <v>125</v>
      </c>
      <c r="C7" s="5">
        <v>0</v>
      </c>
      <c r="D7" s="5" t="s">
        <v>19</v>
      </c>
      <c r="E7" s="113">
        <v>61.29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13">
        <v>60.15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22">
        <v>0</v>
      </c>
      <c r="F9" s="17"/>
      <c r="G9" s="17"/>
      <c r="H9" s="17"/>
      <c r="I9" s="17"/>
      <c r="J9" s="17"/>
      <c r="K9" s="17"/>
      <c r="L9" s="17"/>
      <c r="M9" s="17"/>
      <c r="N9" s="17"/>
      <c r="O9" s="48"/>
      <c r="P9" s="48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13">
        <v>2.14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22">
        <v>0</v>
      </c>
      <c r="F11" s="48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123.58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22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126</v>
      </c>
      <c r="C17" s="5"/>
      <c r="D17" s="5" t="s">
        <v>19</v>
      </c>
      <c r="E17" s="22">
        <v>0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22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13">
        <v>47.22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13">
        <v>23.61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22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70.83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22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/>
      <c r="D32" s="5" t="s">
        <v>19</v>
      </c>
      <c r="E32" s="1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22">
        <v>0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0" t="s">
        <v>114</v>
      </c>
      <c r="C34" s="33">
        <f>SUM(C24:C33)</f>
        <v>0</v>
      </c>
      <c r="D34" s="5"/>
      <c r="E34" s="96">
        <f>SUM(E24:E33)</f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48"/>
      <c r="P34" s="17"/>
      <c r="Q34" s="45"/>
    </row>
    <row r="35" spans="1:19" ht="15.75">
      <c r="A35" s="144" t="s">
        <v>17</v>
      </c>
      <c r="B35" s="144"/>
      <c r="C35" s="33">
        <f>C14+C23+C19+C24+C25+C26+C27+C28+C29+C30</f>
        <v>0</v>
      </c>
      <c r="D35" s="117">
        <f>E35-E34</f>
        <v>194.41</v>
      </c>
      <c r="E35" s="21">
        <f>+E34+E23+E19+E14</f>
        <v>194.41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23.2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ageMargins left="0.17" right="0.17" top="0.48" bottom="0.3" header="0.3" footer="0.17"/>
  <pageSetup paperSize="9" scale="71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S48"/>
  <sheetViews>
    <sheetView view="pageBreakPreview" zoomScale="70" zoomScaleSheetLayoutView="70" workbookViewId="0">
      <pane xSplit="2" ySplit="5" topLeftCell="C9" activePane="bottomRight" state="frozen"/>
      <selection activeCell="F7" sqref="F7:Q13"/>
      <selection pane="topRight" activeCell="F7" sqref="F7:Q13"/>
      <selection pane="bottomLeft" activeCell="F7" sqref="F7:Q13"/>
      <selection pane="bottomRight" activeCell="E21" sqref="E2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99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8" t="s">
        <v>31</v>
      </c>
      <c r="C7" s="5">
        <v>0</v>
      </c>
      <c r="D7" s="5" t="s">
        <v>19</v>
      </c>
      <c r="E7" s="15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16">
        <v>7.07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16">
        <v>142.15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149.22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8" t="s">
        <v>122</v>
      </c>
      <c r="C17" s="5"/>
      <c r="D17" s="5" t="s">
        <v>19</v>
      </c>
      <c r="E17" s="116">
        <v>17.2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17.2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16">
        <v>416.54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16">
        <v>208.27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624.81000000000006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/>
      <c r="D31" s="5" t="s">
        <v>19</v>
      </c>
      <c r="E31" s="15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/>
      <c r="D32" s="5" t="s">
        <v>19</v>
      </c>
      <c r="E32" s="1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/>
      <c r="D33" s="5" t="s">
        <v>72</v>
      </c>
      <c r="E33" s="15">
        <v>0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0" t="s">
        <v>114</v>
      </c>
      <c r="C34" s="33">
        <f>SUM(C24:C33)</f>
        <v>0</v>
      </c>
      <c r="D34" s="5"/>
      <c r="E34" s="96">
        <f>SUM(E24:E33)</f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3">
        <f>C14+C23+C19+C24+C25+C26+C27+C28+C29+C30</f>
        <v>0</v>
      </c>
      <c r="D35" s="117">
        <f>E35-E33</f>
        <v>791.23000000000013</v>
      </c>
      <c r="E35" s="21">
        <f>+E34+E23+E19+E14</f>
        <v>791.23000000000013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23.2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rintOptions horizontalCentered="1"/>
  <pageMargins left="0.2" right="0.2" top="0.5" bottom="0.5" header="0" footer="0"/>
  <pageSetup paperSize="9" scale="72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00B050"/>
  </sheetPr>
  <dimension ref="A1:S48"/>
  <sheetViews>
    <sheetView topLeftCell="A7" zoomScale="70" zoomScaleNormal="70" workbookViewId="0">
      <selection activeCell="E21" sqref="E2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60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258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>
        <v>1.1000000000000001</v>
      </c>
      <c r="B7" s="8" t="s">
        <v>124</v>
      </c>
      <c r="C7" s="5">
        <v>0</v>
      </c>
      <c r="D7" s="5" t="s">
        <v>19</v>
      </c>
      <c r="E7" s="116">
        <v>1.62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16">
        <v>1.1100000000000001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</row>
    <row r="10" spans="1:17" s="9" customFormat="1" ht="67.5" customHeight="1">
      <c r="A10" s="5"/>
      <c r="B10" s="8" t="s">
        <v>57</v>
      </c>
      <c r="C10" s="5">
        <v>0</v>
      </c>
      <c r="D10" s="5" t="s">
        <v>19</v>
      </c>
      <c r="E10" s="15">
        <v>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2.7300000000000004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</row>
    <row r="15" spans="1:17" ht="15.75">
      <c r="A15" s="5">
        <v>2</v>
      </c>
      <c r="B15" s="6" t="s">
        <v>37</v>
      </c>
      <c r="C15" s="33"/>
      <c r="D15" s="33"/>
      <c r="E15" s="2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</row>
    <row r="16" spans="1:17" ht="31.5">
      <c r="A16" s="8"/>
      <c r="B16" s="8" t="s">
        <v>38</v>
      </c>
      <c r="C16" s="5"/>
      <c r="D16" s="5" t="s">
        <v>19</v>
      </c>
      <c r="E16" s="15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7" spans="1:17" ht="31.5">
      <c r="A17" s="8"/>
      <c r="B17" s="8" t="s">
        <v>122</v>
      </c>
      <c r="C17" s="5"/>
      <c r="D17" s="5" t="s">
        <v>19</v>
      </c>
      <c r="E17" s="116">
        <v>6.53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6.53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16">
        <v>4.3600000000000003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16">
        <v>7.25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11.61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15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ht="31.5">
      <c r="A31" s="5">
        <v>13</v>
      </c>
      <c r="B31" s="11" t="s">
        <v>118</v>
      </c>
      <c r="C31" s="5"/>
      <c r="D31" s="5" t="s">
        <v>19</v>
      </c>
      <c r="E31" s="15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ht="31.5">
      <c r="A32" s="5">
        <v>14</v>
      </c>
      <c r="B32" s="11" t="s">
        <v>119</v>
      </c>
      <c r="C32" s="5"/>
      <c r="D32" s="5" t="s">
        <v>19</v>
      </c>
      <c r="E32" s="15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9" ht="47.25">
      <c r="A33" s="5">
        <v>15</v>
      </c>
      <c r="B33" s="11" t="s">
        <v>55</v>
      </c>
      <c r="C33" s="5"/>
      <c r="D33" s="5" t="s">
        <v>56</v>
      </c>
      <c r="E33" s="15">
        <v>0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0" t="s">
        <v>114</v>
      </c>
      <c r="C34" s="33">
        <f>SUM(C24:C33)</f>
        <v>0</v>
      </c>
      <c r="D34" s="5"/>
      <c r="E34" s="96">
        <f>SUM(E24:E33)</f>
        <v>0</v>
      </c>
      <c r="F34" s="10"/>
      <c r="G34" s="10"/>
      <c r="H34" s="10"/>
      <c r="I34" s="10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3">
        <f>C14+C23+C19+C24+C25+C26+C27+C28+C29+C30</f>
        <v>0</v>
      </c>
      <c r="D35" s="23">
        <f>E35-E33</f>
        <v>20.87</v>
      </c>
      <c r="E35" s="21">
        <f>+E34+E23+E19+E14</f>
        <v>20.87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6" spans="1:19">
      <c r="D36" s="47"/>
    </row>
    <row r="38" spans="1:19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19.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18.7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18.7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18.7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18.7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18.7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19.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19.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19.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19.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Q48"/>
  <sheetViews>
    <sheetView view="pageBreakPreview" zoomScale="85" zoomScaleSheetLayoutView="85" workbookViewId="0">
      <pane xSplit="2" ySplit="5" topLeftCell="C12" activePane="bottomRight" state="frozen"/>
      <selection activeCell="D39" sqref="D39:I49"/>
      <selection pane="topRight" activeCell="D39" sqref="D39:I49"/>
      <selection pane="bottomLeft" activeCell="D39" sqref="D39:I49"/>
      <selection pane="bottomRight" activeCell="E21" sqref="E2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42" width="9.140625" style="1"/>
    <col min="243" max="243" width="8.42578125" style="1" customWidth="1"/>
    <col min="244" max="244" width="38" style="1" customWidth="1"/>
    <col min="245" max="245" width="10.85546875" style="1" customWidth="1"/>
    <col min="246" max="246" width="16.42578125" style="1" customWidth="1"/>
    <col min="247" max="247" width="14.28515625" style="1" customWidth="1"/>
    <col min="248" max="498" width="9.140625" style="1"/>
    <col min="499" max="499" width="8.42578125" style="1" customWidth="1"/>
    <col min="500" max="500" width="38" style="1" customWidth="1"/>
    <col min="501" max="501" width="10.85546875" style="1" customWidth="1"/>
    <col min="502" max="502" width="16.42578125" style="1" customWidth="1"/>
    <col min="503" max="503" width="14.28515625" style="1" customWidth="1"/>
    <col min="504" max="754" width="9.140625" style="1"/>
    <col min="755" max="755" width="8.42578125" style="1" customWidth="1"/>
    <col min="756" max="756" width="38" style="1" customWidth="1"/>
    <col min="757" max="757" width="10.85546875" style="1" customWidth="1"/>
    <col min="758" max="758" width="16.42578125" style="1" customWidth="1"/>
    <col min="759" max="759" width="14.28515625" style="1" customWidth="1"/>
    <col min="760" max="1010" width="9.140625" style="1"/>
    <col min="1011" max="1011" width="8.42578125" style="1" customWidth="1"/>
    <col min="1012" max="1012" width="38" style="1" customWidth="1"/>
    <col min="1013" max="1013" width="10.85546875" style="1" customWidth="1"/>
    <col min="1014" max="1014" width="16.42578125" style="1" customWidth="1"/>
    <col min="1015" max="1015" width="14.28515625" style="1" customWidth="1"/>
    <col min="1016" max="1266" width="9.140625" style="1"/>
    <col min="1267" max="1267" width="8.42578125" style="1" customWidth="1"/>
    <col min="1268" max="1268" width="38" style="1" customWidth="1"/>
    <col min="1269" max="1269" width="10.85546875" style="1" customWidth="1"/>
    <col min="1270" max="1270" width="16.42578125" style="1" customWidth="1"/>
    <col min="1271" max="1271" width="14.28515625" style="1" customWidth="1"/>
    <col min="1272" max="1522" width="9.140625" style="1"/>
    <col min="1523" max="1523" width="8.42578125" style="1" customWidth="1"/>
    <col min="1524" max="1524" width="38" style="1" customWidth="1"/>
    <col min="1525" max="1525" width="10.85546875" style="1" customWidth="1"/>
    <col min="1526" max="1526" width="16.42578125" style="1" customWidth="1"/>
    <col min="1527" max="1527" width="14.28515625" style="1" customWidth="1"/>
    <col min="1528" max="1778" width="9.140625" style="1"/>
    <col min="1779" max="1779" width="8.42578125" style="1" customWidth="1"/>
    <col min="1780" max="1780" width="38" style="1" customWidth="1"/>
    <col min="1781" max="1781" width="10.85546875" style="1" customWidth="1"/>
    <col min="1782" max="1782" width="16.42578125" style="1" customWidth="1"/>
    <col min="1783" max="1783" width="14.28515625" style="1" customWidth="1"/>
    <col min="1784" max="2034" width="9.140625" style="1"/>
    <col min="2035" max="2035" width="8.42578125" style="1" customWidth="1"/>
    <col min="2036" max="2036" width="38" style="1" customWidth="1"/>
    <col min="2037" max="2037" width="10.85546875" style="1" customWidth="1"/>
    <col min="2038" max="2038" width="16.42578125" style="1" customWidth="1"/>
    <col min="2039" max="2039" width="14.28515625" style="1" customWidth="1"/>
    <col min="2040" max="2290" width="9.140625" style="1"/>
    <col min="2291" max="2291" width="8.42578125" style="1" customWidth="1"/>
    <col min="2292" max="2292" width="38" style="1" customWidth="1"/>
    <col min="2293" max="2293" width="10.85546875" style="1" customWidth="1"/>
    <col min="2294" max="2294" width="16.42578125" style="1" customWidth="1"/>
    <col min="2295" max="2295" width="14.28515625" style="1" customWidth="1"/>
    <col min="2296" max="2546" width="9.140625" style="1"/>
    <col min="2547" max="2547" width="8.42578125" style="1" customWidth="1"/>
    <col min="2548" max="2548" width="38" style="1" customWidth="1"/>
    <col min="2549" max="2549" width="10.85546875" style="1" customWidth="1"/>
    <col min="2550" max="2550" width="16.42578125" style="1" customWidth="1"/>
    <col min="2551" max="2551" width="14.28515625" style="1" customWidth="1"/>
    <col min="2552" max="2802" width="9.140625" style="1"/>
    <col min="2803" max="2803" width="8.42578125" style="1" customWidth="1"/>
    <col min="2804" max="2804" width="38" style="1" customWidth="1"/>
    <col min="2805" max="2805" width="10.85546875" style="1" customWidth="1"/>
    <col min="2806" max="2806" width="16.42578125" style="1" customWidth="1"/>
    <col min="2807" max="2807" width="14.28515625" style="1" customWidth="1"/>
    <col min="2808" max="3058" width="9.140625" style="1"/>
    <col min="3059" max="3059" width="8.42578125" style="1" customWidth="1"/>
    <col min="3060" max="3060" width="38" style="1" customWidth="1"/>
    <col min="3061" max="3061" width="10.85546875" style="1" customWidth="1"/>
    <col min="3062" max="3062" width="16.42578125" style="1" customWidth="1"/>
    <col min="3063" max="3063" width="14.28515625" style="1" customWidth="1"/>
    <col min="3064" max="3314" width="9.140625" style="1"/>
    <col min="3315" max="3315" width="8.42578125" style="1" customWidth="1"/>
    <col min="3316" max="3316" width="38" style="1" customWidth="1"/>
    <col min="3317" max="3317" width="10.85546875" style="1" customWidth="1"/>
    <col min="3318" max="3318" width="16.42578125" style="1" customWidth="1"/>
    <col min="3319" max="3319" width="14.28515625" style="1" customWidth="1"/>
    <col min="3320" max="3570" width="9.140625" style="1"/>
    <col min="3571" max="3571" width="8.42578125" style="1" customWidth="1"/>
    <col min="3572" max="3572" width="38" style="1" customWidth="1"/>
    <col min="3573" max="3573" width="10.85546875" style="1" customWidth="1"/>
    <col min="3574" max="3574" width="16.42578125" style="1" customWidth="1"/>
    <col min="3575" max="3575" width="14.28515625" style="1" customWidth="1"/>
    <col min="3576" max="3826" width="9.140625" style="1"/>
    <col min="3827" max="3827" width="8.42578125" style="1" customWidth="1"/>
    <col min="3828" max="3828" width="38" style="1" customWidth="1"/>
    <col min="3829" max="3829" width="10.85546875" style="1" customWidth="1"/>
    <col min="3830" max="3830" width="16.42578125" style="1" customWidth="1"/>
    <col min="3831" max="3831" width="14.28515625" style="1" customWidth="1"/>
    <col min="3832" max="4082" width="9.140625" style="1"/>
    <col min="4083" max="4083" width="8.42578125" style="1" customWidth="1"/>
    <col min="4084" max="4084" width="38" style="1" customWidth="1"/>
    <col min="4085" max="4085" width="10.85546875" style="1" customWidth="1"/>
    <col min="4086" max="4086" width="16.42578125" style="1" customWidth="1"/>
    <col min="4087" max="4087" width="14.28515625" style="1" customWidth="1"/>
    <col min="4088" max="4338" width="9.140625" style="1"/>
    <col min="4339" max="4339" width="8.42578125" style="1" customWidth="1"/>
    <col min="4340" max="4340" width="38" style="1" customWidth="1"/>
    <col min="4341" max="4341" width="10.85546875" style="1" customWidth="1"/>
    <col min="4342" max="4342" width="16.42578125" style="1" customWidth="1"/>
    <col min="4343" max="4343" width="14.28515625" style="1" customWidth="1"/>
    <col min="4344" max="4594" width="9.140625" style="1"/>
    <col min="4595" max="4595" width="8.42578125" style="1" customWidth="1"/>
    <col min="4596" max="4596" width="38" style="1" customWidth="1"/>
    <col min="4597" max="4597" width="10.85546875" style="1" customWidth="1"/>
    <col min="4598" max="4598" width="16.42578125" style="1" customWidth="1"/>
    <col min="4599" max="4599" width="14.28515625" style="1" customWidth="1"/>
    <col min="4600" max="4850" width="9.140625" style="1"/>
    <col min="4851" max="4851" width="8.42578125" style="1" customWidth="1"/>
    <col min="4852" max="4852" width="38" style="1" customWidth="1"/>
    <col min="4853" max="4853" width="10.85546875" style="1" customWidth="1"/>
    <col min="4854" max="4854" width="16.42578125" style="1" customWidth="1"/>
    <col min="4855" max="4855" width="14.28515625" style="1" customWidth="1"/>
    <col min="4856" max="5106" width="9.140625" style="1"/>
    <col min="5107" max="5107" width="8.42578125" style="1" customWidth="1"/>
    <col min="5108" max="5108" width="38" style="1" customWidth="1"/>
    <col min="5109" max="5109" width="10.85546875" style="1" customWidth="1"/>
    <col min="5110" max="5110" width="16.42578125" style="1" customWidth="1"/>
    <col min="5111" max="5111" width="14.28515625" style="1" customWidth="1"/>
    <col min="5112" max="5362" width="9.140625" style="1"/>
    <col min="5363" max="5363" width="8.42578125" style="1" customWidth="1"/>
    <col min="5364" max="5364" width="38" style="1" customWidth="1"/>
    <col min="5365" max="5365" width="10.85546875" style="1" customWidth="1"/>
    <col min="5366" max="5366" width="16.42578125" style="1" customWidth="1"/>
    <col min="5367" max="5367" width="14.28515625" style="1" customWidth="1"/>
    <col min="5368" max="5618" width="9.140625" style="1"/>
    <col min="5619" max="5619" width="8.42578125" style="1" customWidth="1"/>
    <col min="5620" max="5620" width="38" style="1" customWidth="1"/>
    <col min="5621" max="5621" width="10.85546875" style="1" customWidth="1"/>
    <col min="5622" max="5622" width="16.42578125" style="1" customWidth="1"/>
    <col min="5623" max="5623" width="14.28515625" style="1" customWidth="1"/>
    <col min="5624" max="5874" width="9.140625" style="1"/>
    <col min="5875" max="5875" width="8.42578125" style="1" customWidth="1"/>
    <col min="5876" max="5876" width="38" style="1" customWidth="1"/>
    <col min="5877" max="5877" width="10.85546875" style="1" customWidth="1"/>
    <col min="5878" max="5878" width="16.42578125" style="1" customWidth="1"/>
    <col min="5879" max="5879" width="14.28515625" style="1" customWidth="1"/>
    <col min="5880" max="6130" width="9.140625" style="1"/>
    <col min="6131" max="6131" width="8.42578125" style="1" customWidth="1"/>
    <col min="6132" max="6132" width="38" style="1" customWidth="1"/>
    <col min="6133" max="6133" width="10.85546875" style="1" customWidth="1"/>
    <col min="6134" max="6134" width="16.42578125" style="1" customWidth="1"/>
    <col min="6135" max="6135" width="14.28515625" style="1" customWidth="1"/>
    <col min="6136" max="6386" width="9.140625" style="1"/>
    <col min="6387" max="6387" width="8.42578125" style="1" customWidth="1"/>
    <col min="6388" max="6388" width="38" style="1" customWidth="1"/>
    <col min="6389" max="6389" width="10.85546875" style="1" customWidth="1"/>
    <col min="6390" max="6390" width="16.42578125" style="1" customWidth="1"/>
    <col min="6391" max="6391" width="14.28515625" style="1" customWidth="1"/>
    <col min="6392" max="6642" width="9.140625" style="1"/>
    <col min="6643" max="6643" width="8.42578125" style="1" customWidth="1"/>
    <col min="6644" max="6644" width="38" style="1" customWidth="1"/>
    <col min="6645" max="6645" width="10.85546875" style="1" customWidth="1"/>
    <col min="6646" max="6646" width="16.42578125" style="1" customWidth="1"/>
    <col min="6647" max="6647" width="14.28515625" style="1" customWidth="1"/>
    <col min="6648" max="6898" width="9.140625" style="1"/>
    <col min="6899" max="6899" width="8.42578125" style="1" customWidth="1"/>
    <col min="6900" max="6900" width="38" style="1" customWidth="1"/>
    <col min="6901" max="6901" width="10.85546875" style="1" customWidth="1"/>
    <col min="6902" max="6902" width="16.42578125" style="1" customWidth="1"/>
    <col min="6903" max="6903" width="14.28515625" style="1" customWidth="1"/>
    <col min="6904" max="7154" width="9.140625" style="1"/>
    <col min="7155" max="7155" width="8.42578125" style="1" customWidth="1"/>
    <col min="7156" max="7156" width="38" style="1" customWidth="1"/>
    <col min="7157" max="7157" width="10.85546875" style="1" customWidth="1"/>
    <col min="7158" max="7158" width="16.42578125" style="1" customWidth="1"/>
    <col min="7159" max="7159" width="14.28515625" style="1" customWidth="1"/>
    <col min="7160" max="7410" width="9.140625" style="1"/>
    <col min="7411" max="7411" width="8.42578125" style="1" customWidth="1"/>
    <col min="7412" max="7412" width="38" style="1" customWidth="1"/>
    <col min="7413" max="7413" width="10.85546875" style="1" customWidth="1"/>
    <col min="7414" max="7414" width="16.42578125" style="1" customWidth="1"/>
    <col min="7415" max="7415" width="14.28515625" style="1" customWidth="1"/>
    <col min="7416" max="7666" width="9.140625" style="1"/>
    <col min="7667" max="7667" width="8.42578125" style="1" customWidth="1"/>
    <col min="7668" max="7668" width="38" style="1" customWidth="1"/>
    <col min="7669" max="7669" width="10.85546875" style="1" customWidth="1"/>
    <col min="7670" max="7670" width="16.42578125" style="1" customWidth="1"/>
    <col min="7671" max="7671" width="14.28515625" style="1" customWidth="1"/>
    <col min="7672" max="7922" width="9.140625" style="1"/>
    <col min="7923" max="7923" width="8.42578125" style="1" customWidth="1"/>
    <col min="7924" max="7924" width="38" style="1" customWidth="1"/>
    <col min="7925" max="7925" width="10.85546875" style="1" customWidth="1"/>
    <col min="7926" max="7926" width="16.42578125" style="1" customWidth="1"/>
    <col min="7927" max="7927" width="14.28515625" style="1" customWidth="1"/>
    <col min="7928" max="8178" width="9.140625" style="1"/>
    <col min="8179" max="8179" width="8.42578125" style="1" customWidth="1"/>
    <col min="8180" max="8180" width="38" style="1" customWidth="1"/>
    <col min="8181" max="8181" width="10.85546875" style="1" customWidth="1"/>
    <col min="8182" max="8182" width="16.42578125" style="1" customWidth="1"/>
    <col min="8183" max="8183" width="14.28515625" style="1" customWidth="1"/>
    <col min="8184" max="8434" width="9.140625" style="1"/>
    <col min="8435" max="8435" width="8.42578125" style="1" customWidth="1"/>
    <col min="8436" max="8436" width="38" style="1" customWidth="1"/>
    <col min="8437" max="8437" width="10.85546875" style="1" customWidth="1"/>
    <col min="8438" max="8438" width="16.42578125" style="1" customWidth="1"/>
    <col min="8439" max="8439" width="14.28515625" style="1" customWidth="1"/>
    <col min="8440" max="8690" width="9.140625" style="1"/>
    <col min="8691" max="8691" width="8.42578125" style="1" customWidth="1"/>
    <col min="8692" max="8692" width="38" style="1" customWidth="1"/>
    <col min="8693" max="8693" width="10.85546875" style="1" customWidth="1"/>
    <col min="8694" max="8694" width="16.42578125" style="1" customWidth="1"/>
    <col min="8695" max="8695" width="14.28515625" style="1" customWidth="1"/>
    <col min="8696" max="8946" width="9.140625" style="1"/>
    <col min="8947" max="8947" width="8.42578125" style="1" customWidth="1"/>
    <col min="8948" max="8948" width="38" style="1" customWidth="1"/>
    <col min="8949" max="8949" width="10.85546875" style="1" customWidth="1"/>
    <col min="8950" max="8950" width="16.42578125" style="1" customWidth="1"/>
    <col min="8951" max="8951" width="14.28515625" style="1" customWidth="1"/>
    <col min="8952" max="9202" width="9.140625" style="1"/>
    <col min="9203" max="9203" width="8.42578125" style="1" customWidth="1"/>
    <col min="9204" max="9204" width="38" style="1" customWidth="1"/>
    <col min="9205" max="9205" width="10.85546875" style="1" customWidth="1"/>
    <col min="9206" max="9206" width="16.42578125" style="1" customWidth="1"/>
    <col min="9207" max="9207" width="14.28515625" style="1" customWidth="1"/>
    <col min="9208" max="9458" width="9.140625" style="1"/>
    <col min="9459" max="9459" width="8.42578125" style="1" customWidth="1"/>
    <col min="9460" max="9460" width="38" style="1" customWidth="1"/>
    <col min="9461" max="9461" width="10.85546875" style="1" customWidth="1"/>
    <col min="9462" max="9462" width="16.42578125" style="1" customWidth="1"/>
    <col min="9463" max="9463" width="14.28515625" style="1" customWidth="1"/>
    <col min="9464" max="9714" width="9.140625" style="1"/>
    <col min="9715" max="9715" width="8.42578125" style="1" customWidth="1"/>
    <col min="9716" max="9716" width="38" style="1" customWidth="1"/>
    <col min="9717" max="9717" width="10.85546875" style="1" customWidth="1"/>
    <col min="9718" max="9718" width="16.42578125" style="1" customWidth="1"/>
    <col min="9719" max="9719" width="14.28515625" style="1" customWidth="1"/>
    <col min="9720" max="9970" width="9.140625" style="1"/>
    <col min="9971" max="9971" width="8.42578125" style="1" customWidth="1"/>
    <col min="9972" max="9972" width="38" style="1" customWidth="1"/>
    <col min="9973" max="9973" width="10.85546875" style="1" customWidth="1"/>
    <col min="9974" max="9974" width="16.42578125" style="1" customWidth="1"/>
    <col min="9975" max="9975" width="14.28515625" style="1" customWidth="1"/>
    <col min="9976" max="10226" width="9.140625" style="1"/>
    <col min="10227" max="10227" width="8.42578125" style="1" customWidth="1"/>
    <col min="10228" max="10228" width="38" style="1" customWidth="1"/>
    <col min="10229" max="10229" width="10.85546875" style="1" customWidth="1"/>
    <col min="10230" max="10230" width="16.42578125" style="1" customWidth="1"/>
    <col min="10231" max="10231" width="14.28515625" style="1" customWidth="1"/>
    <col min="10232" max="10482" width="9.140625" style="1"/>
    <col min="10483" max="10483" width="8.42578125" style="1" customWidth="1"/>
    <col min="10484" max="10484" width="38" style="1" customWidth="1"/>
    <col min="10485" max="10485" width="10.85546875" style="1" customWidth="1"/>
    <col min="10486" max="10486" width="16.42578125" style="1" customWidth="1"/>
    <col min="10487" max="10487" width="14.28515625" style="1" customWidth="1"/>
    <col min="10488" max="10738" width="9.140625" style="1"/>
    <col min="10739" max="10739" width="8.42578125" style="1" customWidth="1"/>
    <col min="10740" max="10740" width="38" style="1" customWidth="1"/>
    <col min="10741" max="10741" width="10.85546875" style="1" customWidth="1"/>
    <col min="10742" max="10742" width="16.42578125" style="1" customWidth="1"/>
    <col min="10743" max="10743" width="14.28515625" style="1" customWidth="1"/>
    <col min="10744" max="10994" width="9.140625" style="1"/>
    <col min="10995" max="10995" width="8.42578125" style="1" customWidth="1"/>
    <col min="10996" max="10996" width="38" style="1" customWidth="1"/>
    <col min="10997" max="10997" width="10.85546875" style="1" customWidth="1"/>
    <col min="10998" max="10998" width="16.42578125" style="1" customWidth="1"/>
    <col min="10999" max="10999" width="14.28515625" style="1" customWidth="1"/>
    <col min="11000" max="11250" width="9.140625" style="1"/>
    <col min="11251" max="11251" width="8.42578125" style="1" customWidth="1"/>
    <col min="11252" max="11252" width="38" style="1" customWidth="1"/>
    <col min="11253" max="11253" width="10.85546875" style="1" customWidth="1"/>
    <col min="11254" max="11254" width="16.42578125" style="1" customWidth="1"/>
    <col min="11255" max="11255" width="14.28515625" style="1" customWidth="1"/>
    <col min="11256" max="11506" width="9.140625" style="1"/>
    <col min="11507" max="11507" width="8.42578125" style="1" customWidth="1"/>
    <col min="11508" max="11508" width="38" style="1" customWidth="1"/>
    <col min="11509" max="11509" width="10.85546875" style="1" customWidth="1"/>
    <col min="11510" max="11510" width="16.42578125" style="1" customWidth="1"/>
    <col min="11511" max="11511" width="14.28515625" style="1" customWidth="1"/>
    <col min="11512" max="11762" width="9.140625" style="1"/>
    <col min="11763" max="11763" width="8.42578125" style="1" customWidth="1"/>
    <col min="11764" max="11764" width="38" style="1" customWidth="1"/>
    <col min="11765" max="11765" width="10.85546875" style="1" customWidth="1"/>
    <col min="11766" max="11766" width="16.42578125" style="1" customWidth="1"/>
    <col min="11767" max="11767" width="14.28515625" style="1" customWidth="1"/>
    <col min="11768" max="12018" width="9.140625" style="1"/>
    <col min="12019" max="12019" width="8.42578125" style="1" customWidth="1"/>
    <col min="12020" max="12020" width="38" style="1" customWidth="1"/>
    <col min="12021" max="12021" width="10.85546875" style="1" customWidth="1"/>
    <col min="12022" max="12022" width="16.42578125" style="1" customWidth="1"/>
    <col min="12023" max="12023" width="14.28515625" style="1" customWidth="1"/>
    <col min="12024" max="12274" width="9.140625" style="1"/>
    <col min="12275" max="12275" width="8.42578125" style="1" customWidth="1"/>
    <col min="12276" max="12276" width="38" style="1" customWidth="1"/>
    <col min="12277" max="12277" width="10.85546875" style="1" customWidth="1"/>
    <col min="12278" max="12278" width="16.42578125" style="1" customWidth="1"/>
    <col min="12279" max="12279" width="14.28515625" style="1" customWidth="1"/>
    <col min="12280" max="12530" width="9.140625" style="1"/>
    <col min="12531" max="12531" width="8.42578125" style="1" customWidth="1"/>
    <col min="12532" max="12532" width="38" style="1" customWidth="1"/>
    <col min="12533" max="12533" width="10.85546875" style="1" customWidth="1"/>
    <col min="12534" max="12534" width="16.42578125" style="1" customWidth="1"/>
    <col min="12535" max="12535" width="14.28515625" style="1" customWidth="1"/>
    <col min="12536" max="12786" width="9.140625" style="1"/>
    <col min="12787" max="12787" width="8.42578125" style="1" customWidth="1"/>
    <col min="12788" max="12788" width="38" style="1" customWidth="1"/>
    <col min="12789" max="12789" width="10.85546875" style="1" customWidth="1"/>
    <col min="12790" max="12790" width="16.42578125" style="1" customWidth="1"/>
    <col min="12791" max="12791" width="14.28515625" style="1" customWidth="1"/>
    <col min="12792" max="13042" width="9.140625" style="1"/>
    <col min="13043" max="13043" width="8.42578125" style="1" customWidth="1"/>
    <col min="13044" max="13044" width="38" style="1" customWidth="1"/>
    <col min="13045" max="13045" width="10.85546875" style="1" customWidth="1"/>
    <col min="13046" max="13046" width="16.42578125" style="1" customWidth="1"/>
    <col min="13047" max="13047" width="14.28515625" style="1" customWidth="1"/>
    <col min="13048" max="13298" width="9.140625" style="1"/>
    <col min="13299" max="13299" width="8.42578125" style="1" customWidth="1"/>
    <col min="13300" max="13300" width="38" style="1" customWidth="1"/>
    <col min="13301" max="13301" width="10.85546875" style="1" customWidth="1"/>
    <col min="13302" max="13302" width="16.42578125" style="1" customWidth="1"/>
    <col min="13303" max="13303" width="14.28515625" style="1" customWidth="1"/>
    <col min="13304" max="13554" width="9.140625" style="1"/>
    <col min="13555" max="13555" width="8.42578125" style="1" customWidth="1"/>
    <col min="13556" max="13556" width="38" style="1" customWidth="1"/>
    <col min="13557" max="13557" width="10.85546875" style="1" customWidth="1"/>
    <col min="13558" max="13558" width="16.42578125" style="1" customWidth="1"/>
    <col min="13559" max="13559" width="14.28515625" style="1" customWidth="1"/>
    <col min="13560" max="13810" width="9.140625" style="1"/>
    <col min="13811" max="13811" width="8.42578125" style="1" customWidth="1"/>
    <col min="13812" max="13812" width="38" style="1" customWidth="1"/>
    <col min="13813" max="13813" width="10.85546875" style="1" customWidth="1"/>
    <col min="13814" max="13814" width="16.42578125" style="1" customWidth="1"/>
    <col min="13815" max="13815" width="14.28515625" style="1" customWidth="1"/>
    <col min="13816" max="14066" width="9.140625" style="1"/>
    <col min="14067" max="14067" width="8.42578125" style="1" customWidth="1"/>
    <col min="14068" max="14068" width="38" style="1" customWidth="1"/>
    <col min="14069" max="14069" width="10.85546875" style="1" customWidth="1"/>
    <col min="14070" max="14070" width="16.42578125" style="1" customWidth="1"/>
    <col min="14071" max="14071" width="14.28515625" style="1" customWidth="1"/>
    <col min="14072" max="14322" width="9.140625" style="1"/>
    <col min="14323" max="14323" width="8.42578125" style="1" customWidth="1"/>
    <col min="14324" max="14324" width="38" style="1" customWidth="1"/>
    <col min="14325" max="14325" width="10.85546875" style="1" customWidth="1"/>
    <col min="14326" max="14326" width="16.42578125" style="1" customWidth="1"/>
    <col min="14327" max="14327" width="14.28515625" style="1" customWidth="1"/>
    <col min="14328" max="14578" width="9.140625" style="1"/>
    <col min="14579" max="14579" width="8.42578125" style="1" customWidth="1"/>
    <col min="14580" max="14580" width="38" style="1" customWidth="1"/>
    <col min="14581" max="14581" width="10.85546875" style="1" customWidth="1"/>
    <col min="14582" max="14582" width="16.42578125" style="1" customWidth="1"/>
    <col min="14583" max="14583" width="14.28515625" style="1" customWidth="1"/>
    <col min="14584" max="14834" width="9.140625" style="1"/>
    <col min="14835" max="14835" width="8.42578125" style="1" customWidth="1"/>
    <col min="14836" max="14836" width="38" style="1" customWidth="1"/>
    <col min="14837" max="14837" width="10.85546875" style="1" customWidth="1"/>
    <col min="14838" max="14838" width="16.42578125" style="1" customWidth="1"/>
    <col min="14839" max="14839" width="14.28515625" style="1" customWidth="1"/>
    <col min="14840" max="15090" width="9.140625" style="1"/>
    <col min="15091" max="15091" width="8.42578125" style="1" customWidth="1"/>
    <col min="15092" max="15092" width="38" style="1" customWidth="1"/>
    <col min="15093" max="15093" width="10.85546875" style="1" customWidth="1"/>
    <col min="15094" max="15094" width="16.42578125" style="1" customWidth="1"/>
    <col min="15095" max="15095" width="14.28515625" style="1" customWidth="1"/>
    <col min="15096" max="15346" width="9.140625" style="1"/>
    <col min="15347" max="15347" width="8.42578125" style="1" customWidth="1"/>
    <col min="15348" max="15348" width="38" style="1" customWidth="1"/>
    <col min="15349" max="15349" width="10.85546875" style="1" customWidth="1"/>
    <col min="15350" max="15350" width="16.42578125" style="1" customWidth="1"/>
    <col min="15351" max="15351" width="14.28515625" style="1" customWidth="1"/>
    <col min="15352" max="15602" width="9.140625" style="1"/>
    <col min="15603" max="15603" width="8.42578125" style="1" customWidth="1"/>
    <col min="15604" max="15604" width="38" style="1" customWidth="1"/>
    <col min="15605" max="15605" width="10.85546875" style="1" customWidth="1"/>
    <col min="15606" max="15606" width="16.42578125" style="1" customWidth="1"/>
    <col min="15607" max="15607" width="14.28515625" style="1" customWidth="1"/>
    <col min="15608" max="15858" width="9.140625" style="1"/>
    <col min="15859" max="15859" width="8.42578125" style="1" customWidth="1"/>
    <col min="15860" max="15860" width="38" style="1" customWidth="1"/>
    <col min="15861" max="15861" width="10.85546875" style="1" customWidth="1"/>
    <col min="15862" max="15862" width="16.42578125" style="1" customWidth="1"/>
    <col min="15863" max="15863" width="14.28515625" style="1" customWidth="1"/>
    <col min="15864" max="16114" width="9.140625" style="1"/>
    <col min="16115" max="16115" width="8.42578125" style="1" customWidth="1"/>
    <col min="16116" max="16116" width="38" style="1" customWidth="1"/>
    <col min="16117" max="16117" width="10.85546875" style="1" customWidth="1"/>
    <col min="16118" max="16118" width="16.42578125" style="1" customWidth="1"/>
    <col min="16119" max="16119" width="14.28515625" style="1" customWidth="1"/>
    <col min="16120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95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26" t="s">
        <v>130</v>
      </c>
      <c r="C7" s="5">
        <v>0</v>
      </c>
      <c r="D7" s="5" t="s">
        <v>19</v>
      </c>
      <c r="E7" s="28">
        <v>0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28">
        <v>0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28">
        <v>0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38">
        <v>64.819999999999993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28">
        <v>0</v>
      </c>
      <c r="F11" s="10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0"/>
      <c r="K12" s="10"/>
      <c r="L12" s="10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64.819999999999993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28">
        <v>0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7" spans="1:17" ht="31.5">
      <c r="A17" s="8"/>
      <c r="B17" s="26" t="s">
        <v>131</v>
      </c>
      <c r="C17" s="5">
        <v>0</v>
      </c>
      <c r="D17" s="5" t="s">
        <v>19</v>
      </c>
      <c r="E17" s="138">
        <v>190.98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>
        <v>0</v>
      </c>
      <c r="D18" s="5" t="s">
        <v>19</v>
      </c>
      <c r="E18" s="28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190.98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7">
        <v>0</v>
      </c>
      <c r="D20" s="5" t="s">
        <v>19</v>
      </c>
      <c r="E20" s="138">
        <v>159.74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7">
        <v>0</v>
      </c>
      <c r="D21" s="5" t="s">
        <v>19</v>
      </c>
      <c r="E21" s="138">
        <v>819.47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7">
        <v>0</v>
      </c>
      <c r="D22" s="5" t="s">
        <v>19</v>
      </c>
      <c r="E22" s="28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979.21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7">
        <v>0</v>
      </c>
      <c r="D24" s="5" t="s">
        <v>19</v>
      </c>
      <c r="E24" s="28">
        <v>0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7" ht="31.5">
      <c r="A25" s="5">
        <v>7</v>
      </c>
      <c r="B25" s="11" t="s">
        <v>47</v>
      </c>
      <c r="C25" s="7">
        <v>0</v>
      </c>
      <c r="D25" s="5" t="s">
        <v>19</v>
      </c>
      <c r="E25" s="28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7">
        <v>0</v>
      </c>
      <c r="D26" s="5" t="s">
        <v>19</v>
      </c>
      <c r="E26" s="28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7">
        <v>0</v>
      </c>
      <c r="D27" s="5" t="s">
        <v>19</v>
      </c>
      <c r="E27" s="28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7">
        <v>0</v>
      </c>
      <c r="D28" s="5" t="s">
        <v>19</v>
      </c>
      <c r="E28" s="28">
        <v>0</v>
      </c>
      <c r="F28" s="32"/>
      <c r="G28" s="32"/>
      <c r="H28" s="32"/>
      <c r="I28" s="32"/>
      <c r="J28" s="32"/>
      <c r="K28" s="32"/>
      <c r="L28" s="32"/>
      <c r="M28" s="10"/>
      <c r="N28" s="10"/>
      <c r="O28" s="10"/>
      <c r="P28" s="32"/>
      <c r="Q28" s="32"/>
    </row>
    <row r="29" spans="1:17" ht="31.5">
      <c r="A29" s="5">
        <v>11</v>
      </c>
      <c r="B29" s="11" t="s">
        <v>52</v>
      </c>
      <c r="C29" s="7">
        <v>0</v>
      </c>
      <c r="D29" s="5" t="s">
        <v>19</v>
      </c>
      <c r="E29" s="28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7">
        <v>0</v>
      </c>
      <c r="D30" s="5" t="s">
        <v>19</v>
      </c>
      <c r="E30" s="28">
        <v>0</v>
      </c>
      <c r="F30" s="32"/>
      <c r="G30" s="32"/>
      <c r="H30" s="32"/>
      <c r="I30" s="32"/>
      <c r="J30" s="32"/>
      <c r="K30" s="32"/>
      <c r="L30" s="32"/>
      <c r="M30" s="10"/>
      <c r="N30" s="10"/>
      <c r="O30" s="10"/>
      <c r="P30" s="32"/>
      <c r="Q30" s="32"/>
    </row>
    <row r="31" spans="1:17" ht="31.5">
      <c r="A31" s="5">
        <v>13</v>
      </c>
      <c r="B31" s="11" t="s">
        <v>118</v>
      </c>
      <c r="C31" s="5">
        <v>0</v>
      </c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>
        <v>0</v>
      </c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7" ht="15.75">
      <c r="A33" s="5">
        <v>15</v>
      </c>
      <c r="B33" s="11" t="s">
        <v>55</v>
      </c>
      <c r="C33" s="7">
        <v>0</v>
      </c>
      <c r="D33" s="5" t="s">
        <v>72</v>
      </c>
      <c r="E33" s="28">
        <v>2.44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7" ht="15.75">
      <c r="A34" s="5"/>
      <c r="B34" s="30" t="s">
        <v>114</v>
      </c>
      <c r="C34" s="7">
        <f>SUM(C24:C33)</f>
        <v>0</v>
      </c>
      <c r="D34" s="5"/>
      <c r="E34" s="101">
        <f>SUM(E24:E33)</f>
        <v>2.44</v>
      </c>
      <c r="F34" s="32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7" ht="15.75">
      <c r="A35" s="144" t="s">
        <v>17</v>
      </c>
      <c r="B35" s="144"/>
      <c r="C35" s="33">
        <f>C14+C23+C19+C24+C25+C26+C27+C28+C29+C30</f>
        <v>0</v>
      </c>
      <c r="D35" s="121">
        <f>E35-E33</f>
        <v>1235.01</v>
      </c>
      <c r="E35" s="21">
        <f>+E34+E23+E19+E14</f>
        <v>1237.45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8" spans="1:17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7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7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7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7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7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7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7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7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7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7" ht="23.2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ageMargins left="0.17" right="0.17" top="0.25" bottom="0.2" header="0.2" footer="0.2"/>
  <pageSetup paperSize="9" scale="71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00B050"/>
  </sheetPr>
  <dimension ref="A1:S48"/>
  <sheetViews>
    <sheetView view="pageBreakPreview" zoomScale="85" zoomScaleSheetLayoutView="85" workbookViewId="0">
      <pane xSplit="2" ySplit="5" topLeftCell="C18" activePane="bottomRight" state="frozen"/>
      <selection activeCell="F7" sqref="F7:Q13"/>
      <selection pane="topRight" activeCell="F7" sqref="F7:Q13"/>
      <selection pane="bottomLeft" activeCell="F7" sqref="F7:Q13"/>
      <selection pane="bottomRight" activeCell="E21" sqref="E2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8" t="s">
        <v>123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22">
        <v>36.74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22">
        <v>0</v>
      </c>
      <c r="F9" s="17"/>
      <c r="G9" s="17"/>
      <c r="H9" s="17"/>
      <c r="I9" s="10"/>
      <c r="J9" s="10"/>
      <c r="K9" s="10"/>
      <c r="L9" s="32"/>
      <c r="M9" s="32"/>
      <c r="N9" s="17"/>
      <c r="O9" s="17"/>
      <c r="P9" s="17"/>
      <c r="Q9" s="17"/>
    </row>
    <row r="10" spans="1:17" s="9" customFormat="1" ht="31.5">
      <c r="A10" s="111"/>
      <c r="B10" s="112" t="s">
        <v>57</v>
      </c>
      <c r="C10" s="111">
        <v>0</v>
      </c>
      <c r="D10" s="111" t="s">
        <v>19</v>
      </c>
      <c r="E10" s="113">
        <v>5.49</v>
      </c>
      <c r="F10" s="114" t="s">
        <v>107</v>
      </c>
      <c r="G10" s="114" t="s">
        <v>107</v>
      </c>
      <c r="H10" s="114" t="s">
        <v>107</v>
      </c>
      <c r="I10" s="114" t="s">
        <v>115</v>
      </c>
      <c r="J10" s="114" t="s">
        <v>115</v>
      </c>
      <c r="K10" s="114" t="s">
        <v>115</v>
      </c>
      <c r="L10" s="114" t="s">
        <v>115</v>
      </c>
      <c r="M10" s="114" t="s">
        <v>116</v>
      </c>
      <c r="N10" s="114" t="s">
        <v>116</v>
      </c>
      <c r="O10" s="114" t="s">
        <v>116</v>
      </c>
      <c r="P10" s="114" t="s">
        <v>116</v>
      </c>
      <c r="Q10" s="114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22">
        <v>0</v>
      </c>
      <c r="F11" s="17"/>
      <c r="G11" s="17"/>
      <c r="H11" s="17"/>
      <c r="I11" s="10"/>
      <c r="J11" s="10"/>
      <c r="K11" s="10"/>
      <c r="L11" s="32"/>
      <c r="M11" s="32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32"/>
      <c r="J12" s="32"/>
      <c r="K12" s="32"/>
      <c r="L12" s="32"/>
      <c r="M12" s="32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42.230000000000004</v>
      </c>
      <c r="F14" s="17"/>
      <c r="G14" s="17"/>
      <c r="H14" s="17"/>
      <c r="I14" s="32"/>
      <c r="J14" s="32"/>
      <c r="K14" s="32"/>
      <c r="L14" s="32"/>
      <c r="M14" s="32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L15" s="32"/>
      <c r="M15" s="32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22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112"/>
      <c r="B17" s="112" t="s">
        <v>122</v>
      </c>
      <c r="C17" s="111"/>
      <c r="D17" s="111" t="s">
        <v>19</v>
      </c>
      <c r="E17" s="113">
        <v>8.07</v>
      </c>
      <c r="F17" s="114" t="s">
        <v>107</v>
      </c>
      <c r="G17" s="114" t="s">
        <v>107</v>
      </c>
      <c r="H17" s="114" t="s">
        <v>107</v>
      </c>
      <c r="I17" s="114" t="s">
        <v>115</v>
      </c>
      <c r="J17" s="114" t="s">
        <v>115</v>
      </c>
      <c r="K17" s="114" t="s">
        <v>115</v>
      </c>
      <c r="L17" s="114" t="s">
        <v>115</v>
      </c>
      <c r="M17" s="114" t="s">
        <v>116</v>
      </c>
      <c r="N17" s="114" t="s">
        <v>116</v>
      </c>
      <c r="O17" s="114" t="s">
        <v>116</v>
      </c>
      <c r="P17" s="114" t="s">
        <v>116</v>
      </c>
      <c r="Q17" s="114" t="s">
        <v>113</v>
      </c>
    </row>
    <row r="18" spans="1:17" ht="31.5">
      <c r="A18" s="112"/>
      <c r="B18" s="112" t="s">
        <v>40</v>
      </c>
      <c r="C18" s="111"/>
      <c r="D18" s="111" t="s">
        <v>19</v>
      </c>
      <c r="E18" s="113">
        <v>5.21</v>
      </c>
      <c r="F18" s="114" t="s">
        <v>107</v>
      </c>
      <c r="G18" s="114" t="s">
        <v>107</v>
      </c>
      <c r="H18" s="114" t="s">
        <v>107</v>
      </c>
      <c r="I18" s="114" t="s">
        <v>115</v>
      </c>
      <c r="J18" s="114" t="s">
        <v>115</v>
      </c>
      <c r="K18" s="114" t="s">
        <v>115</v>
      </c>
      <c r="L18" s="114" t="s">
        <v>115</v>
      </c>
      <c r="M18" s="114" t="s">
        <v>116</v>
      </c>
      <c r="N18" s="114" t="s">
        <v>116</v>
      </c>
      <c r="O18" s="114" t="s">
        <v>116</v>
      </c>
      <c r="P18" s="114" t="s">
        <v>116</v>
      </c>
      <c r="Q18" s="114" t="s">
        <v>113</v>
      </c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13.280000000000001</v>
      </c>
      <c r="F19" s="17"/>
      <c r="G19" s="17"/>
      <c r="H19" s="17"/>
      <c r="K19" s="10"/>
      <c r="L19" s="10"/>
      <c r="M19" s="10"/>
      <c r="N19" s="17"/>
      <c r="O19" s="17"/>
      <c r="P19" s="17"/>
      <c r="Q19" s="17"/>
    </row>
    <row r="20" spans="1:17" ht="31.5">
      <c r="A20" s="111">
        <v>3</v>
      </c>
      <c r="B20" s="115" t="s">
        <v>42</v>
      </c>
      <c r="C20" s="111">
        <v>0</v>
      </c>
      <c r="D20" s="111" t="s">
        <v>19</v>
      </c>
      <c r="E20" s="113">
        <v>613.33000000000004</v>
      </c>
      <c r="F20" s="114" t="s">
        <v>107</v>
      </c>
      <c r="G20" s="114" t="s">
        <v>107</v>
      </c>
      <c r="H20" s="114" t="s">
        <v>107</v>
      </c>
      <c r="I20" s="114" t="s">
        <v>115</v>
      </c>
      <c r="J20" s="114" t="s">
        <v>115</v>
      </c>
      <c r="K20" s="114" t="s">
        <v>115</v>
      </c>
      <c r="L20" s="114" t="s">
        <v>115</v>
      </c>
      <c r="M20" s="114" t="s">
        <v>116</v>
      </c>
      <c r="N20" s="114" t="s">
        <v>116</v>
      </c>
      <c r="O20" s="114" t="s">
        <v>116</v>
      </c>
      <c r="P20" s="114" t="s">
        <v>116</v>
      </c>
      <c r="Q20" s="114" t="s">
        <v>113</v>
      </c>
    </row>
    <row r="21" spans="1:17" ht="31.5">
      <c r="A21" s="111">
        <v>4</v>
      </c>
      <c r="B21" s="115" t="s">
        <v>43</v>
      </c>
      <c r="C21" s="111">
        <v>0</v>
      </c>
      <c r="D21" s="111" t="s">
        <v>19</v>
      </c>
      <c r="E21" s="113">
        <v>884.98</v>
      </c>
      <c r="F21" s="114" t="s">
        <v>107</v>
      </c>
      <c r="G21" s="114" t="s">
        <v>107</v>
      </c>
      <c r="H21" s="114" t="s">
        <v>107</v>
      </c>
      <c r="I21" s="114" t="s">
        <v>115</v>
      </c>
      <c r="J21" s="114" t="s">
        <v>115</v>
      </c>
      <c r="K21" s="114" t="s">
        <v>115</v>
      </c>
      <c r="L21" s="114" t="s">
        <v>115</v>
      </c>
      <c r="M21" s="114" t="s">
        <v>116</v>
      </c>
      <c r="N21" s="114" t="s">
        <v>116</v>
      </c>
      <c r="O21" s="114" t="s">
        <v>116</v>
      </c>
      <c r="P21" s="114" t="s">
        <v>116</v>
      </c>
      <c r="Q21" s="114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22">
        <v>0</v>
      </c>
      <c r="F22" s="17"/>
      <c r="G22" s="17"/>
      <c r="H22" s="17"/>
      <c r="I22" s="32"/>
      <c r="J22" s="32"/>
      <c r="K22" s="32"/>
      <c r="L22" s="32"/>
      <c r="M22" s="32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1498.31</v>
      </c>
      <c r="F23" s="17"/>
      <c r="G23" s="17"/>
      <c r="H23" s="17"/>
      <c r="I23" s="32"/>
      <c r="J23" s="32"/>
      <c r="K23" s="32"/>
      <c r="L23" s="32"/>
      <c r="M23" s="32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22">
        <v>0</v>
      </c>
      <c r="F24" s="17"/>
      <c r="G24" s="17"/>
      <c r="H24" s="17"/>
      <c r="I24" s="10"/>
      <c r="J24" s="10"/>
      <c r="K24" s="10"/>
      <c r="L24" s="32"/>
      <c r="M24" s="32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22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>
        <v>0</v>
      </c>
      <c r="D26" s="5" t="s">
        <v>19</v>
      </c>
      <c r="E26" s="22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22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22">
        <v>0</v>
      </c>
      <c r="F28" s="17"/>
      <c r="G28" s="17"/>
      <c r="H28" s="17"/>
      <c r="I28" s="32"/>
      <c r="J28" s="32"/>
      <c r="K28" s="32"/>
      <c r="L28" s="32"/>
      <c r="M28" s="32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22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22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>
        <v>0</v>
      </c>
      <c r="D31" s="5" t="s">
        <v>19</v>
      </c>
      <c r="E31" s="22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>
        <v>0</v>
      </c>
      <c r="D32" s="5" t="s">
        <v>19</v>
      </c>
      <c r="E32" s="22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31.5">
      <c r="A33" s="5">
        <v>15</v>
      </c>
      <c r="B33" s="11" t="s">
        <v>55</v>
      </c>
      <c r="C33" s="5"/>
      <c r="D33" s="5" t="s">
        <v>19</v>
      </c>
      <c r="E33" s="22">
        <v>0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0" t="s">
        <v>114</v>
      </c>
      <c r="C34" s="33">
        <f>SUM(C24:C33)</f>
        <v>0</v>
      </c>
      <c r="D34" s="5"/>
      <c r="E34" s="96">
        <f>SUM(E24:E33)</f>
        <v>0</v>
      </c>
      <c r="F34" s="17"/>
      <c r="G34" s="17"/>
      <c r="H34" s="17"/>
      <c r="I34" s="10"/>
      <c r="J34" s="17"/>
      <c r="K34" s="17"/>
      <c r="L34" s="17"/>
      <c r="M34" s="45"/>
      <c r="N34" s="17"/>
      <c r="O34" s="17"/>
      <c r="P34" s="17"/>
      <c r="Q34" s="17"/>
    </row>
    <row r="35" spans="1:19" ht="15.75">
      <c r="A35" s="144" t="s">
        <v>17</v>
      </c>
      <c r="B35" s="144"/>
      <c r="C35" s="33">
        <f>C14+C23+C19+C24+C25+C26+C27+C28+C29+C30</f>
        <v>0</v>
      </c>
      <c r="D35" s="23">
        <f>E35-E33</f>
        <v>1553.82</v>
      </c>
      <c r="E35" s="22">
        <f>+E23+E19+E14</f>
        <v>1553.82</v>
      </c>
      <c r="F35" s="12"/>
      <c r="G35" s="12"/>
      <c r="H35" s="12"/>
      <c r="I35" s="12"/>
      <c r="J35" s="12"/>
      <c r="K35" s="12"/>
      <c r="L35" s="12"/>
      <c r="M35" s="46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23.2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A1:Q1"/>
    <mergeCell ref="A2:Q2"/>
    <mergeCell ref="A4:A5"/>
    <mergeCell ref="B4:B5"/>
    <mergeCell ref="C4:C5"/>
    <mergeCell ref="D4:D5"/>
    <mergeCell ref="E4:E5"/>
    <mergeCell ref="F4:Q4"/>
    <mergeCell ref="A35:B35"/>
    <mergeCell ref="A38:C38"/>
    <mergeCell ref="J38:P38"/>
    <mergeCell ref="A39:C39"/>
    <mergeCell ref="J39:P39"/>
    <mergeCell ref="J45:P45"/>
    <mergeCell ref="J46:P46"/>
    <mergeCell ref="J47:P47"/>
    <mergeCell ref="J48:P48"/>
    <mergeCell ref="A41:C48"/>
    <mergeCell ref="D38:I48"/>
    <mergeCell ref="J41:P41"/>
    <mergeCell ref="J42:P42"/>
    <mergeCell ref="J43:P43"/>
    <mergeCell ref="J44:P44"/>
    <mergeCell ref="A40:C40"/>
    <mergeCell ref="J40:P40"/>
  </mergeCells>
  <pageMargins left="0.7" right="0.7" top="0.75" bottom="0.75" header="0.3" footer="0.3"/>
  <pageSetup paperSize="9" scale="66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W48"/>
  <sheetViews>
    <sheetView view="pageBreakPreview" zoomScale="85" zoomScaleSheetLayoutView="85" workbookViewId="0">
      <pane xSplit="2" ySplit="5" topLeftCell="C15" activePane="bottomRight" state="frozen"/>
      <selection activeCell="D39" sqref="D39:I49"/>
      <selection pane="topRight" activeCell="D39" sqref="D39:I49"/>
      <selection pane="bottomLeft" activeCell="D39" sqref="D39:I49"/>
      <selection pane="bottomRight" activeCell="E21" sqref="E2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9" width="0" style="13" hidden="1" customWidth="1"/>
    <col min="10" max="21" width="9.140625" style="13"/>
    <col min="22" max="260" width="9.140625" style="1"/>
    <col min="261" max="261" width="8.42578125" style="1" customWidth="1"/>
    <col min="262" max="262" width="38" style="1" customWidth="1"/>
    <col min="263" max="263" width="10.85546875" style="1" customWidth="1"/>
    <col min="264" max="264" width="16.42578125" style="1" customWidth="1"/>
    <col min="265" max="265" width="14.28515625" style="1" customWidth="1"/>
    <col min="266" max="516" width="9.140625" style="1"/>
    <col min="517" max="517" width="8.42578125" style="1" customWidth="1"/>
    <col min="518" max="518" width="38" style="1" customWidth="1"/>
    <col min="519" max="519" width="10.85546875" style="1" customWidth="1"/>
    <col min="520" max="520" width="16.42578125" style="1" customWidth="1"/>
    <col min="521" max="521" width="14.28515625" style="1" customWidth="1"/>
    <col min="522" max="772" width="9.140625" style="1"/>
    <col min="773" max="773" width="8.42578125" style="1" customWidth="1"/>
    <col min="774" max="774" width="38" style="1" customWidth="1"/>
    <col min="775" max="775" width="10.85546875" style="1" customWidth="1"/>
    <col min="776" max="776" width="16.42578125" style="1" customWidth="1"/>
    <col min="777" max="777" width="14.28515625" style="1" customWidth="1"/>
    <col min="778" max="1028" width="9.140625" style="1"/>
    <col min="1029" max="1029" width="8.42578125" style="1" customWidth="1"/>
    <col min="1030" max="1030" width="38" style="1" customWidth="1"/>
    <col min="1031" max="1031" width="10.85546875" style="1" customWidth="1"/>
    <col min="1032" max="1032" width="16.42578125" style="1" customWidth="1"/>
    <col min="1033" max="1033" width="14.28515625" style="1" customWidth="1"/>
    <col min="1034" max="1284" width="9.140625" style="1"/>
    <col min="1285" max="1285" width="8.42578125" style="1" customWidth="1"/>
    <col min="1286" max="1286" width="38" style="1" customWidth="1"/>
    <col min="1287" max="1287" width="10.85546875" style="1" customWidth="1"/>
    <col min="1288" max="1288" width="16.42578125" style="1" customWidth="1"/>
    <col min="1289" max="1289" width="14.28515625" style="1" customWidth="1"/>
    <col min="1290" max="1540" width="9.140625" style="1"/>
    <col min="1541" max="1541" width="8.42578125" style="1" customWidth="1"/>
    <col min="1542" max="1542" width="38" style="1" customWidth="1"/>
    <col min="1543" max="1543" width="10.85546875" style="1" customWidth="1"/>
    <col min="1544" max="1544" width="16.42578125" style="1" customWidth="1"/>
    <col min="1545" max="1545" width="14.28515625" style="1" customWidth="1"/>
    <col min="1546" max="1796" width="9.140625" style="1"/>
    <col min="1797" max="1797" width="8.42578125" style="1" customWidth="1"/>
    <col min="1798" max="1798" width="38" style="1" customWidth="1"/>
    <col min="1799" max="1799" width="10.85546875" style="1" customWidth="1"/>
    <col min="1800" max="1800" width="16.42578125" style="1" customWidth="1"/>
    <col min="1801" max="1801" width="14.28515625" style="1" customWidth="1"/>
    <col min="1802" max="2052" width="9.140625" style="1"/>
    <col min="2053" max="2053" width="8.42578125" style="1" customWidth="1"/>
    <col min="2054" max="2054" width="38" style="1" customWidth="1"/>
    <col min="2055" max="2055" width="10.85546875" style="1" customWidth="1"/>
    <col min="2056" max="2056" width="16.42578125" style="1" customWidth="1"/>
    <col min="2057" max="2057" width="14.28515625" style="1" customWidth="1"/>
    <col min="2058" max="2308" width="9.140625" style="1"/>
    <col min="2309" max="2309" width="8.42578125" style="1" customWidth="1"/>
    <col min="2310" max="2310" width="38" style="1" customWidth="1"/>
    <col min="2311" max="2311" width="10.85546875" style="1" customWidth="1"/>
    <col min="2312" max="2312" width="16.42578125" style="1" customWidth="1"/>
    <col min="2313" max="2313" width="14.28515625" style="1" customWidth="1"/>
    <col min="2314" max="2564" width="9.140625" style="1"/>
    <col min="2565" max="2565" width="8.42578125" style="1" customWidth="1"/>
    <col min="2566" max="2566" width="38" style="1" customWidth="1"/>
    <col min="2567" max="2567" width="10.85546875" style="1" customWidth="1"/>
    <col min="2568" max="2568" width="16.42578125" style="1" customWidth="1"/>
    <col min="2569" max="2569" width="14.28515625" style="1" customWidth="1"/>
    <col min="2570" max="2820" width="9.140625" style="1"/>
    <col min="2821" max="2821" width="8.42578125" style="1" customWidth="1"/>
    <col min="2822" max="2822" width="38" style="1" customWidth="1"/>
    <col min="2823" max="2823" width="10.85546875" style="1" customWidth="1"/>
    <col min="2824" max="2824" width="16.42578125" style="1" customWidth="1"/>
    <col min="2825" max="2825" width="14.28515625" style="1" customWidth="1"/>
    <col min="2826" max="3076" width="9.140625" style="1"/>
    <col min="3077" max="3077" width="8.42578125" style="1" customWidth="1"/>
    <col min="3078" max="3078" width="38" style="1" customWidth="1"/>
    <col min="3079" max="3079" width="10.85546875" style="1" customWidth="1"/>
    <col min="3080" max="3080" width="16.42578125" style="1" customWidth="1"/>
    <col min="3081" max="3081" width="14.28515625" style="1" customWidth="1"/>
    <col min="3082" max="3332" width="9.140625" style="1"/>
    <col min="3333" max="3333" width="8.42578125" style="1" customWidth="1"/>
    <col min="3334" max="3334" width="38" style="1" customWidth="1"/>
    <col min="3335" max="3335" width="10.85546875" style="1" customWidth="1"/>
    <col min="3336" max="3336" width="16.42578125" style="1" customWidth="1"/>
    <col min="3337" max="3337" width="14.28515625" style="1" customWidth="1"/>
    <col min="3338" max="3588" width="9.140625" style="1"/>
    <col min="3589" max="3589" width="8.42578125" style="1" customWidth="1"/>
    <col min="3590" max="3590" width="38" style="1" customWidth="1"/>
    <col min="3591" max="3591" width="10.85546875" style="1" customWidth="1"/>
    <col min="3592" max="3592" width="16.42578125" style="1" customWidth="1"/>
    <col min="3593" max="3593" width="14.28515625" style="1" customWidth="1"/>
    <col min="3594" max="3844" width="9.140625" style="1"/>
    <col min="3845" max="3845" width="8.42578125" style="1" customWidth="1"/>
    <col min="3846" max="3846" width="38" style="1" customWidth="1"/>
    <col min="3847" max="3847" width="10.85546875" style="1" customWidth="1"/>
    <col min="3848" max="3848" width="16.42578125" style="1" customWidth="1"/>
    <col min="3849" max="3849" width="14.28515625" style="1" customWidth="1"/>
    <col min="3850" max="4100" width="9.140625" style="1"/>
    <col min="4101" max="4101" width="8.42578125" style="1" customWidth="1"/>
    <col min="4102" max="4102" width="38" style="1" customWidth="1"/>
    <col min="4103" max="4103" width="10.85546875" style="1" customWidth="1"/>
    <col min="4104" max="4104" width="16.42578125" style="1" customWidth="1"/>
    <col min="4105" max="4105" width="14.28515625" style="1" customWidth="1"/>
    <col min="4106" max="4356" width="9.140625" style="1"/>
    <col min="4357" max="4357" width="8.42578125" style="1" customWidth="1"/>
    <col min="4358" max="4358" width="38" style="1" customWidth="1"/>
    <col min="4359" max="4359" width="10.85546875" style="1" customWidth="1"/>
    <col min="4360" max="4360" width="16.42578125" style="1" customWidth="1"/>
    <col min="4361" max="4361" width="14.28515625" style="1" customWidth="1"/>
    <col min="4362" max="4612" width="9.140625" style="1"/>
    <col min="4613" max="4613" width="8.42578125" style="1" customWidth="1"/>
    <col min="4614" max="4614" width="38" style="1" customWidth="1"/>
    <col min="4615" max="4615" width="10.85546875" style="1" customWidth="1"/>
    <col min="4616" max="4616" width="16.42578125" style="1" customWidth="1"/>
    <col min="4617" max="4617" width="14.28515625" style="1" customWidth="1"/>
    <col min="4618" max="4868" width="9.140625" style="1"/>
    <col min="4869" max="4869" width="8.42578125" style="1" customWidth="1"/>
    <col min="4870" max="4870" width="38" style="1" customWidth="1"/>
    <col min="4871" max="4871" width="10.85546875" style="1" customWidth="1"/>
    <col min="4872" max="4872" width="16.42578125" style="1" customWidth="1"/>
    <col min="4873" max="4873" width="14.28515625" style="1" customWidth="1"/>
    <col min="4874" max="5124" width="9.140625" style="1"/>
    <col min="5125" max="5125" width="8.42578125" style="1" customWidth="1"/>
    <col min="5126" max="5126" width="38" style="1" customWidth="1"/>
    <col min="5127" max="5127" width="10.85546875" style="1" customWidth="1"/>
    <col min="5128" max="5128" width="16.42578125" style="1" customWidth="1"/>
    <col min="5129" max="5129" width="14.28515625" style="1" customWidth="1"/>
    <col min="5130" max="5380" width="9.140625" style="1"/>
    <col min="5381" max="5381" width="8.42578125" style="1" customWidth="1"/>
    <col min="5382" max="5382" width="38" style="1" customWidth="1"/>
    <col min="5383" max="5383" width="10.85546875" style="1" customWidth="1"/>
    <col min="5384" max="5384" width="16.42578125" style="1" customWidth="1"/>
    <col min="5385" max="5385" width="14.28515625" style="1" customWidth="1"/>
    <col min="5386" max="5636" width="9.140625" style="1"/>
    <col min="5637" max="5637" width="8.42578125" style="1" customWidth="1"/>
    <col min="5638" max="5638" width="38" style="1" customWidth="1"/>
    <col min="5639" max="5639" width="10.85546875" style="1" customWidth="1"/>
    <col min="5640" max="5640" width="16.42578125" style="1" customWidth="1"/>
    <col min="5641" max="5641" width="14.28515625" style="1" customWidth="1"/>
    <col min="5642" max="5892" width="9.140625" style="1"/>
    <col min="5893" max="5893" width="8.42578125" style="1" customWidth="1"/>
    <col min="5894" max="5894" width="38" style="1" customWidth="1"/>
    <col min="5895" max="5895" width="10.85546875" style="1" customWidth="1"/>
    <col min="5896" max="5896" width="16.42578125" style="1" customWidth="1"/>
    <col min="5897" max="5897" width="14.28515625" style="1" customWidth="1"/>
    <col min="5898" max="6148" width="9.140625" style="1"/>
    <col min="6149" max="6149" width="8.42578125" style="1" customWidth="1"/>
    <col min="6150" max="6150" width="38" style="1" customWidth="1"/>
    <col min="6151" max="6151" width="10.85546875" style="1" customWidth="1"/>
    <col min="6152" max="6152" width="16.42578125" style="1" customWidth="1"/>
    <col min="6153" max="6153" width="14.28515625" style="1" customWidth="1"/>
    <col min="6154" max="6404" width="9.140625" style="1"/>
    <col min="6405" max="6405" width="8.42578125" style="1" customWidth="1"/>
    <col min="6406" max="6406" width="38" style="1" customWidth="1"/>
    <col min="6407" max="6407" width="10.85546875" style="1" customWidth="1"/>
    <col min="6408" max="6408" width="16.42578125" style="1" customWidth="1"/>
    <col min="6409" max="6409" width="14.28515625" style="1" customWidth="1"/>
    <col min="6410" max="6660" width="9.140625" style="1"/>
    <col min="6661" max="6661" width="8.42578125" style="1" customWidth="1"/>
    <col min="6662" max="6662" width="38" style="1" customWidth="1"/>
    <col min="6663" max="6663" width="10.85546875" style="1" customWidth="1"/>
    <col min="6664" max="6664" width="16.42578125" style="1" customWidth="1"/>
    <col min="6665" max="6665" width="14.28515625" style="1" customWidth="1"/>
    <col min="6666" max="6916" width="9.140625" style="1"/>
    <col min="6917" max="6917" width="8.42578125" style="1" customWidth="1"/>
    <col min="6918" max="6918" width="38" style="1" customWidth="1"/>
    <col min="6919" max="6919" width="10.85546875" style="1" customWidth="1"/>
    <col min="6920" max="6920" width="16.42578125" style="1" customWidth="1"/>
    <col min="6921" max="6921" width="14.28515625" style="1" customWidth="1"/>
    <col min="6922" max="7172" width="9.140625" style="1"/>
    <col min="7173" max="7173" width="8.42578125" style="1" customWidth="1"/>
    <col min="7174" max="7174" width="38" style="1" customWidth="1"/>
    <col min="7175" max="7175" width="10.85546875" style="1" customWidth="1"/>
    <col min="7176" max="7176" width="16.42578125" style="1" customWidth="1"/>
    <col min="7177" max="7177" width="14.28515625" style="1" customWidth="1"/>
    <col min="7178" max="7428" width="9.140625" style="1"/>
    <col min="7429" max="7429" width="8.42578125" style="1" customWidth="1"/>
    <col min="7430" max="7430" width="38" style="1" customWidth="1"/>
    <col min="7431" max="7431" width="10.85546875" style="1" customWidth="1"/>
    <col min="7432" max="7432" width="16.42578125" style="1" customWidth="1"/>
    <col min="7433" max="7433" width="14.28515625" style="1" customWidth="1"/>
    <col min="7434" max="7684" width="9.140625" style="1"/>
    <col min="7685" max="7685" width="8.42578125" style="1" customWidth="1"/>
    <col min="7686" max="7686" width="38" style="1" customWidth="1"/>
    <col min="7687" max="7687" width="10.85546875" style="1" customWidth="1"/>
    <col min="7688" max="7688" width="16.42578125" style="1" customWidth="1"/>
    <col min="7689" max="7689" width="14.28515625" style="1" customWidth="1"/>
    <col min="7690" max="7940" width="9.140625" style="1"/>
    <col min="7941" max="7941" width="8.42578125" style="1" customWidth="1"/>
    <col min="7942" max="7942" width="38" style="1" customWidth="1"/>
    <col min="7943" max="7943" width="10.85546875" style="1" customWidth="1"/>
    <col min="7944" max="7944" width="16.42578125" style="1" customWidth="1"/>
    <col min="7945" max="7945" width="14.28515625" style="1" customWidth="1"/>
    <col min="7946" max="8196" width="9.140625" style="1"/>
    <col min="8197" max="8197" width="8.42578125" style="1" customWidth="1"/>
    <col min="8198" max="8198" width="38" style="1" customWidth="1"/>
    <col min="8199" max="8199" width="10.85546875" style="1" customWidth="1"/>
    <col min="8200" max="8200" width="16.42578125" style="1" customWidth="1"/>
    <col min="8201" max="8201" width="14.28515625" style="1" customWidth="1"/>
    <col min="8202" max="8452" width="9.140625" style="1"/>
    <col min="8453" max="8453" width="8.42578125" style="1" customWidth="1"/>
    <col min="8454" max="8454" width="38" style="1" customWidth="1"/>
    <col min="8455" max="8455" width="10.85546875" style="1" customWidth="1"/>
    <col min="8456" max="8456" width="16.42578125" style="1" customWidth="1"/>
    <col min="8457" max="8457" width="14.28515625" style="1" customWidth="1"/>
    <col min="8458" max="8708" width="9.140625" style="1"/>
    <col min="8709" max="8709" width="8.42578125" style="1" customWidth="1"/>
    <col min="8710" max="8710" width="38" style="1" customWidth="1"/>
    <col min="8711" max="8711" width="10.85546875" style="1" customWidth="1"/>
    <col min="8712" max="8712" width="16.42578125" style="1" customWidth="1"/>
    <col min="8713" max="8713" width="14.28515625" style="1" customWidth="1"/>
    <col min="8714" max="8964" width="9.140625" style="1"/>
    <col min="8965" max="8965" width="8.42578125" style="1" customWidth="1"/>
    <col min="8966" max="8966" width="38" style="1" customWidth="1"/>
    <col min="8967" max="8967" width="10.85546875" style="1" customWidth="1"/>
    <col min="8968" max="8968" width="16.42578125" style="1" customWidth="1"/>
    <col min="8969" max="8969" width="14.28515625" style="1" customWidth="1"/>
    <col min="8970" max="9220" width="9.140625" style="1"/>
    <col min="9221" max="9221" width="8.42578125" style="1" customWidth="1"/>
    <col min="9222" max="9222" width="38" style="1" customWidth="1"/>
    <col min="9223" max="9223" width="10.85546875" style="1" customWidth="1"/>
    <col min="9224" max="9224" width="16.42578125" style="1" customWidth="1"/>
    <col min="9225" max="9225" width="14.28515625" style="1" customWidth="1"/>
    <col min="9226" max="9476" width="9.140625" style="1"/>
    <col min="9477" max="9477" width="8.42578125" style="1" customWidth="1"/>
    <col min="9478" max="9478" width="38" style="1" customWidth="1"/>
    <col min="9479" max="9479" width="10.85546875" style="1" customWidth="1"/>
    <col min="9480" max="9480" width="16.42578125" style="1" customWidth="1"/>
    <col min="9481" max="9481" width="14.28515625" style="1" customWidth="1"/>
    <col min="9482" max="9732" width="9.140625" style="1"/>
    <col min="9733" max="9733" width="8.42578125" style="1" customWidth="1"/>
    <col min="9734" max="9734" width="38" style="1" customWidth="1"/>
    <col min="9735" max="9735" width="10.85546875" style="1" customWidth="1"/>
    <col min="9736" max="9736" width="16.42578125" style="1" customWidth="1"/>
    <col min="9737" max="9737" width="14.28515625" style="1" customWidth="1"/>
    <col min="9738" max="9988" width="9.140625" style="1"/>
    <col min="9989" max="9989" width="8.42578125" style="1" customWidth="1"/>
    <col min="9990" max="9990" width="38" style="1" customWidth="1"/>
    <col min="9991" max="9991" width="10.85546875" style="1" customWidth="1"/>
    <col min="9992" max="9992" width="16.42578125" style="1" customWidth="1"/>
    <col min="9993" max="9993" width="14.28515625" style="1" customWidth="1"/>
    <col min="9994" max="10244" width="9.140625" style="1"/>
    <col min="10245" max="10245" width="8.42578125" style="1" customWidth="1"/>
    <col min="10246" max="10246" width="38" style="1" customWidth="1"/>
    <col min="10247" max="10247" width="10.85546875" style="1" customWidth="1"/>
    <col min="10248" max="10248" width="16.42578125" style="1" customWidth="1"/>
    <col min="10249" max="10249" width="14.28515625" style="1" customWidth="1"/>
    <col min="10250" max="10500" width="9.140625" style="1"/>
    <col min="10501" max="10501" width="8.42578125" style="1" customWidth="1"/>
    <col min="10502" max="10502" width="38" style="1" customWidth="1"/>
    <col min="10503" max="10503" width="10.85546875" style="1" customWidth="1"/>
    <col min="10504" max="10504" width="16.42578125" style="1" customWidth="1"/>
    <col min="10505" max="10505" width="14.28515625" style="1" customWidth="1"/>
    <col min="10506" max="10756" width="9.140625" style="1"/>
    <col min="10757" max="10757" width="8.42578125" style="1" customWidth="1"/>
    <col min="10758" max="10758" width="38" style="1" customWidth="1"/>
    <col min="10759" max="10759" width="10.85546875" style="1" customWidth="1"/>
    <col min="10760" max="10760" width="16.42578125" style="1" customWidth="1"/>
    <col min="10761" max="10761" width="14.28515625" style="1" customWidth="1"/>
    <col min="10762" max="11012" width="9.140625" style="1"/>
    <col min="11013" max="11013" width="8.42578125" style="1" customWidth="1"/>
    <col min="11014" max="11014" width="38" style="1" customWidth="1"/>
    <col min="11015" max="11015" width="10.85546875" style="1" customWidth="1"/>
    <col min="11016" max="11016" width="16.42578125" style="1" customWidth="1"/>
    <col min="11017" max="11017" width="14.28515625" style="1" customWidth="1"/>
    <col min="11018" max="11268" width="9.140625" style="1"/>
    <col min="11269" max="11269" width="8.42578125" style="1" customWidth="1"/>
    <col min="11270" max="11270" width="38" style="1" customWidth="1"/>
    <col min="11271" max="11271" width="10.85546875" style="1" customWidth="1"/>
    <col min="11272" max="11272" width="16.42578125" style="1" customWidth="1"/>
    <col min="11273" max="11273" width="14.28515625" style="1" customWidth="1"/>
    <col min="11274" max="11524" width="9.140625" style="1"/>
    <col min="11525" max="11525" width="8.42578125" style="1" customWidth="1"/>
    <col min="11526" max="11526" width="38" style="1" customWidth="1"/>
    <col min="11527" max="11527" width="10.85546875" style="1" customWidth="1"/>
    <col min="11528" max="11528" width="16.42578125" style="1" customWidth="1"/>
    <col min="11529" max="11529" width="14.28515625" style="1" customWidth="1"/>
    <col min="11530" max="11780" width="9.140625" style="1"/>
    <col min="11781" max="11781" width="8.42578125" style="1" customWidth="1"/>
    <col min="11782" max="11782" width="38" style="1" customWidth="1"/>
    <col min="11783" max="11783" width="10.85546875" style="1" customWidth="1"/>
    <col min="11784" max="11784" width="16.42578125" style="1" customWidth="1"/>
    <col min="11785" max="11785" width="14.28515625" style="1" customWidth="1"/>
    <col min="11786" max="12036" width="9.140625" style="1"/>
    <col min="12037" max="12037" width="8.42578125" style="1" customWidth="1"/>
    <col min="12038" max="12038" width="38" style="1" customWidth="1"/>
    <col min="12039" max="12039" width="10.85546875" style="1" customWidth="1"/>
    <col min="12040" max="12040" width="16.42578125" style="1" customWidth="1"/>
    <col min="12041" max="12041" width="14.28515625" style="1" customWidth="1"/>
    <col min="12042" max="12292" width="9.140625" style="1"/>
    <col min="12293" max="12293" width="8.42578125" style="1" customWidth="1"/>
    <col min="12294" max="12294" width="38" style="1" customWidth="1"/>
    <col min="12295" max="12295" width="10.85546875" style="1" customWidth="1"/>
    <col min="12296" max="12296" width="16.42578125" style="1" customWidth="1"/>
    <col min="12297" max="12297" width="14.28515625" style="1" customWidth="1"/>
    <col min="12298" max="12548" width="9.140625" style="1"/>
    <col min="12549" max="12549" width="8.42578125" style="1" customWidth="1"/>
    <col min="12550" max="12550" width="38" style="1" customWidth="1"/>
    <col min="12551" max="12551" width="10.85546875" style="1" customWidth="1"/>
    <col min="12552" max="12552" width="16.42578125" style="1" customWidth="1"/>
    <col min="12553" max="12553" width="14.28515625" style="1" customWidth="1"/>
    <col min="12554" max="12804" width="9.140625" style="1"/>
    <col min="12805" max="12805" width="8.42578125" style="1" customWidth="1"/>
    <col min="12806" max="12806" width="38" style="1" customWidth="1"/>
    <col min="12807" max="12807" width="10.85546875" style="1" customWidth="1"/>
    <col min="12808" max="12808" width="16.42578125" style="1" customWidth="1"/>
    <col min="12809" max="12809" width="14.28515625" style="1" customWidth="1"/>
    <col min="12810" max="13060" width="9.140625" style="1"/>
    <col min="13061" max="13061" width="8.42578125" style="1" customWidth="1"/>
    <col min="13062" max="13062" width="38" style="1" customWidth="1"/>
    <col min="13063" max="13063" width="10.85546875" style="1" customWidth="1"/>
    <col min="13064" max="13064" width="16.42578125" style="1" customWidth="1"/>
    <col min="13065" max="13065" width="14.28515625" style="1" customWidth="1"/>
    <col min="13066" max="13316" width="9.140625" style="1"/>
    <col min="13317" max="13317" width="8.42578125" style="1" customWidth="1"/>
    <col min="13318" max="13318" width="38" style="1" customWidth="1"/>
    <col min="13319" max="13319" width="10.85546875" style="1" customWidth="1"/>
    <col min="13320" max="13320" width="16.42578125" style="1" customWidth="1"/>
    <col min="13321" max="13321" width="14.28515625" style="1" customWidth="1"/>
    <col min="13322" max="13572" width="9.140625" style="1"/>
    <col min="13573" max="13573" width="8.42578125" style="1" customWidth="1"/>
    <col min="13574" max="13574" width="38" style="1" customWidth="1"/>
    <col min="13575" max="13575" width="10.85546875" style="1" customWidth="1"/>
    <col min="13576" max="13576" width="16.42578125" style="1" customWidth="1"/>
    <col min="13577" max="13577" width="14.28515625" style="1" customWidth="1"/>
    <col min="13578" max="13828" width="9.140625" style="1"/>
    <col min="13829" max="13829" width="8.42578125" style="1" customWidth="1"/>
    <col min="13830" max="13830" width="38" style="1" customWidth="1"/>
    <col min="13831" max="13831" width="10.85546875" style="1" customWidth="1"/>
    <col min="13832" max="13832" width="16.42578125" style="1" customWidth="1"/>
    <col min="13833" max="13833" width="14.28515625" style="1" customWidth="1"/>
    <col min="13834" max="14084" width="9.140625" style="1"/>
    <col min="14085" max="14085" width="8.42578125" style="1" customWidth="1"/>
    <col min="14086" max="14086" width="38" style="1" customWidth="1"/>
    <col min="14087" max="14087" width="10.85546875" style="1" customWidth="1"/>
    <col min="14088" max="14088" width="16.42578125" style="1" customWidth="1"/>
    <col min="14089" max="14089" width="14.28515625" style="1" customWidth="1"/>
    <col min="14090" max="14340" width="9.140625" style="1"/>
    <col min="14341" max="14341" width="8.42578125" style="1" customWidth="1"/>
    <col min="14342" max="14342" width="38" style="1" customWidth="1"/>
    <col min="14343" max="14343" width="10.85546875" style="1" customWidth="1"/>
    <col min="14344" max="14344" width="16.42578125" style="1" customWidth="1"/>
    <col min="14345" max="14345" width="14.28515625" style="1" customWidth="1"/>
    <col min="14346" max="14596" width="9.140625" style="1"/>
    <col min="14597" max="14597" width="8.42578125" style="1" customWidth="1"/>
    <col min="14598" max="14598" width="38" style="1" customWidth="1"/>
    <col min="14599" max="14599" width="10.85546875" style="1" customWidth="1"/>
    <col min="14600" max="14600" width="16.42578125" style="1" customWidth="1"/>
    <col min="14601" max="14601" width="14.28515625" style="1" customWidth="1"/>
    <col min="14602" max="14852" width="9.140625" style="1"/>
    <col min="14853" max="14853" width="8.42578125" style="1" customWidth="1"/>
    <col min="14854" max="14854" width="38" style="1" customWidth="1"/>
    <col min="14855" max="14855" width="10.85546875" style="1" customWidth="1"/>
    <col min="14856" max="14856" width="16.42578125" style="1" customWidth="1"/>
    <col min="14857" max="14857" width="14.28515625" style="1" customWidth="1"/>
    <col min="14858" max="15108" width="9.140625" style="1"/>
    <col min="15109" max="15109" width="8.42578125" style="1" customWidth="1"/>
    <col min="15110" max="15110" width="38" style="1" customWidth="1"/>
    <col min="15111" max="15111" width="10.85546875" style="1" customWidth="1"/>
    <col min="15112" max="15112" width="16.42578125" style="1" customWidth="1"/>
    <col min="15113" max="15113" width="14.28515625" style="1" customWidth="1"/>
    <col min="15114" max="15364" width="9.140625" style="1"/>
    <col min="15365" max="15365" width="8.42578125" style="1" customWidth="1"/>
    <col min="15366" max="15366" width="38" style="1" customWidth="1"/>
    <col min="15367" max="15367" width="10.85546875" style="1" customWidth="1"/>
    <col min="15368" max="15368" width="16.42578125" style="1" customWidth="1"/>
    <col min="15369" max="15369" width="14.28515625" style="1" customWidth="1"/>
    <col min="15370" max="15620" width="9.140625" style="1"/>
    <col min="15621" max="15621" width="8.42578125" style="1" customWidth="1"/>
    <col min="15622" max="15622" width="38" style="1" customWidth="1"/>
    <col min="15623" max="15623" width="10.85546875" style="1" customWidth="1"/>
    <col min="15624" max="15624" width="16.42578125" style="1" customWidth="1"/>
    <col min="15625" max="15625" width="14.28515625" style="1" customWidth="1"/>
    <col min="15626" max="15876" width="9.140625" style="1"/>
    <col min="15877" max="15877" width="8.42578125" style="1" customWidth="1"/>
    <col min="15878" max="15878" width="38" style="1" customWidth="1"/>
    <col min="15879" max="15879" width="10.85546875" style="1" customWidth="1"/>
    <col min="15880" max="15880" width="16.42578125" style="1" customWidth="1"/>
    <col min="15881" max="15881" width="14.28515625" style="1" customWidth="1"/>
    <col min="15882" max="16132" width="9.140625" style="1"/>
    <col min="16133" max="16133" width="8.42578125" style="1" customWidth="1"/>
    <col min="16134" max="16134" width="38" style="1" customWidth="1"/>
    <col min="16135" max="16135" width="10.85546875" style="1" customWidth="1"/>
    <col min="16136" max="16136" width="16.42578125" style="1" customWidth="1"/>
    <col min="16137" max="16137" width="14.28515625" style="1" customWidth="1"/>
    <col min="16138" max="16384" width="9.140625" style="1"/>
  </cols>
  <sheetData>
    <row r="1" spans="1:21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8"/>
    </row>
    <row r="2" spans="1:21" ht="18.75" customHeight="1">
      <c r="A2" s="169" t="s">
        <v>104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</row>
    <row r="3" spans="1:2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</row>
    <row r="4" spans="1:21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</row>
    <row r="5" spans="1:21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4</v>
      </c>
      <c r="K5" s="32" t="s">
        <v>5</v>
      </c>
      <c r="L5" s="32" t="s">
        <v>6</v>
      </c>
      <c r="M5" s="32" t="s">
        <v>7</v>
      </c>
      <c r="N5" s="32" t="s">
        <v>8</v>
      </c>
      <c r="O5" s="32" t="s">
        <v>9</v>
      </c>
      <c r="P5" s="32" t="s">
        <v>10</v>
      </c>
      <c r="Q5" s="32" t="s">
        <v>11</v>
      </c>
      <c r="R5" s="32" t="s">
        <v>12</v>
      </c>
      <c r="S5" s="32" t="s">
        <v>13</v>
      </c>
      <c r="T5" s="32" t="s">
        <v>14</v>
      </c>
      <c r="U5" s="32" t="s">
        <v>15</v>
      </c>
    </row>
    <row r="6" spans="1:21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s="9" customFormat="1" ht="31.5">
      <c r="A7" s="5"/>
      <c r="B7" s="26" t="s">
        <v>130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 t="s">
        <v>107</v>
      </c>
      <c r="K7" s="17" t="s">
        <v>107</v>
      </c>
      <c r="L7" s="17" t="s">
        <v>107</v>
      </c>
      <c r="M7" s="17" t="s">
        <v>115</v>
      </c>
      <c r="N7" s="17" t="s">
        <v>115</v>
      </c>
      <c r="O7" s="17" t="s">
        <v>115</v>
      </c>
      <c r="P7" s="17" t="s">
        <v>115</v>
      </c>
      <c r="Q7" s="17" t="s">
        <v>116</v>
      </c>
      <c r="R7" s="17" t="s">
        <v>116</v>
      </c>
      <c r="S7" s="17" t="s">
        <v>116</v>
      </c>
      <c r="T7" s="17" t="s">
        <v>116</v>
      </c>
      <c r="U7" s="17" t="s">
        <v>113</v>
      </c>
    </row>
    <row r="8" spans="1:21" s="9" customFormat="1" ht="31.5">
      <c r="A8" s="5"/>
      <c r="B8" s="8" t="s">
        <v>32</v>
      </c>
      <c r="C8" s="5">
        <v>0</v>
      </c>
      <c r="D8" s="5" t="s">
        <v>19</v>
      </c>
      <c r="E8" s="119">
        <v>622.52</v>
      </c>
      <c r="F8" s="17"/>
      <c r="G8" s="17"/>
      <c r="H8" s="17"/>
      <c r="I8" s="17"/>
      <c r="J8" s="17" t="s">
        <v>107</v>
      </c>
      <c r="K8" s="17" t="s">
        <v>107</v>
      </c>
      <c r="L8" s="17" t="s">
        <v>107</v>
      </c>
      <c r="M8" s="17" t="s">
        <v>115</v>
      </c>
      <c r="N8" s="17" t="s">
        <v>115</v>
      </c>
      <c r="O8" s="17" t="s">
        <v>115</v>
      </c>
      <c r="P8" s="17" t="s">
        <v>115</v>
      </c>
      <c r="Q8" s="17" t="s">
        <v>116</v>
      </c>
      <c r="R8" s="17" t="s">
        <v>116</v>
      </c>
      <c r="S8" s="17" t="s">
        <v>116</v>
      </c>
      <c r="T8" s="17" t="s">
        <v>116</v>
      </c>
      <c r="U8" s="17" t="s">
        <v>113</v>
      </c>
    </row>
    <row r="9" spans="1:21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s="9" customFormat="1" ht="31.5">
      <c r="A10" s="5"/>
      <c r="B10" s="8" t="s">
        <v>57</v>
      </c>
      <c r="C10" s="5">
        <v>0</v>
      </c>
      <c r="D10" s="5" t="s">
        <v>19</v>
      </c>
      <c r="E10" s="119">
        <v>57.09</v>
      </c>
      <c r="F10" s="17"/>
      <c r="G10" s="17"/>
      <c r="H10" s="17"/>
      <c r="I10" s="17"/>
      <c r="J10" s="17" t="s">
        <v>107</v>
      </c>
      <c r="K10" s="17" t="s">
        <v>107</v>
      </c>
      <c r="L10" s="17" t="s">
        <v>107</v>
      </c>
      <c r="M10" s="17" t="s">
        <v>115</v>
      </c>
      <c r="N10" s="17" t="s">
        <v>115</v>
      </c>
      <c r="O10" s="17" t="s">
        <v>115</v>
      </c>
      <c r="P10" s="17" t="s">
        <v>115</v>
      </c>
      <c r="Q10" s="17" t="s">
        <v>116</v>
      </c>
      <c r="R10" s="17" t="s">
        <v>116</v>
      </c>
      <c r="S10" s="17" t="s">
        <v>116</v>
      </c>
      <c r="T10" s="17" t="s">
        <v>116</v>
      </c>
      <c r="U10" s="17" t="s">
        <v>113</v>
      </c>
    </row>
    <row r="11" spans="1:21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15.75">
      <c r="A14" s="5"/>
      <c r="B14" s="6" t="s">
        <v>36</v>
      </c>
      <c r="C14" s="33">
        <f>C7+C8+C9+C10+C11+C12</f>
        <v>0</v>
      </c>
      <c r="D14" s="33"/>
      <c r="E14" s="21">
        <f>SUM(E7:E13)</f>
        <v>679.61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31.5">
      <c r="A17" s="8"/>
      <c r="B17" s="26" t="s">
        <v>131</v>
      </c>
      <c r="C17" s="5"/>
      <c r="D17" s="5" t="s">
        <v>19</v>
      </c>
      <c r="E17" s="119">
        <v>2433.23</v>
      </c>
      <c r="F17" s="17"/>
      <c r="G17" s="17"/>
      <c r="H17" s="17"/>
      <c r="I17" s="17"/>
      <c r="J17" s="17" t="s">
        <v>107</v>
      </c>
      <c r="K17" s="17" t="s">
        <v>107</v>
      </c>
      <c r="L17" s="17" t="s">
        <v>107</v>
      </c>
      <c r="M17" s="17" t="s">
        <v>115</v>
      </c>
      <c r="N17" s="17" t="s">
        <v>115</v>
      </c>
      <c r="O17" s="17" t="s">
        <v>115</v>
      </c>
      <c r="P17" s="17" t="s">
        <v>115</v>
      </c>
      <c r="Q17" s="17" t="s">
        <v>116</v>
      </c>
      <c r="R17" s="17" t="s">
        <v>116</v>
      </c>
      <c r="S17" s="17" t="s">
        <v>116</v>
      </c>
      <c r="T17" s="17" t="s">
        <v>116</v>
      </c>
      <c r="U17" s="17" t="s">
        <v>113</v>
      </c>
    </row>
    <row r="18" spans="1:21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15.75">
      <c r="A19" s="5"/>
      <c r="B19" s="6" t="s">
        <v>41</v>
      </c>
      <c r="C19" s="33">
        <v>0</v>
      </c>
      <c r="D19" s="33"/>
      <c r="E19" s="21">
        <f>SUM(E16:E18)</f>
        <v>2433.23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31.5">
      <c r="A20" s="5">
        <v>3</v>
      </c>
      <c r="B20" s="11" t="s">
        <v>42</v>
      </c>
      <c r="C20" s="5">
        <v>0</v>
      </c>
      <c r="D20" s="5" t="s">
        <v>19</v>
      </c>
      <c r="E20" s="119">
        <v>852.79</v>
      </c>
      <c r="F20" s="17"/>
      <c r="G20" s="17"/>
      <c r="H20" s="17"/>
      <c r="I20" s="17"/>
      <c r="J20" s="17" t="s">
        <v>107</v>
      </c>
      <c r="K20" s="17" t="s">
        <v>107</v>
      </c>
      <c r="L20" s="17" t="s">
        <v>107</v>
      </c>
      <c r="M20" s="17" t="s">
        <v>115</v>
      </c>
      <c r="N20" s="17" t="s">
        <v>115</v>
      </c>
      <c r="O20" s="17" t="s">
        <v>115</v>
      </c>
      <c r="P20" s="17" t="s">
        <v>115</v>
      </c>
      <c r="Q20" s="17" t="s">
        <v>116</v>
      </c>
      <c r="R20" s="17" t="s">
        <v>116</v>
      </c>
      <c r="S20" s="17" t="s">
        <v>116</v>
      </c>
      <c r="T20" s="17" t="s">
        <v>116</v>
      </c>
      <c r="U20" s="17" t="s">
        <v>113</v>
      </c>
    </row>
    <row r="21" spans="1:21" ht="31.5">
      <c r="A21" s="5">
        <v>4</v>
      </c>
      <c r="B21" s="11" t="s">
        <v>43</v>
      </c>
      <c r="C21" s="5">
        <v>0</v>
      </c>
      <c r="D21" s="5" t="s">
        <v>19</v>
      </c>
      <c r="E21" s="119">
        <v>265.33</v>
      </c>
      <c r="F21" s="17"/>
      <c r="G21" s="17"/>
      <c r="H21" s="17"/>
      <c r="I21" s="17"/>
      <c r="J21" s="17" t="s">
        <v>107</v>
      </c>
      <c r="K21" s="17" t="s">
        <v>107</v>
      </c>
      <c r="L21" s="17" t="s">
        <v>107</v>
      </c>
      <c r="M21" s="17" t="s">
        <v>115</v>
      </c>
      <c r="N21" s="17" t="s">
        <v>115</v>
      </c>
      <c r="O21" s="17" t="s">
        <v>115</v>
      </c>
      <c r="P21" s="17" t="s">
        <v>115</v>
      </c>
      <c r="Q21" s="17" t="s">
        <v>116</v>
      </c>
      <c r="R21" s="17" t="s">
        <v>116</v>
      </c>
      <c r="S21" s="17" t="s">
        <v>116</v>
      </c>
      <c r="T21" s="17" t="s">
        <v>116</v>
      </c>
      <c r="U21" s="17" t="s">
        <v>113</v>
      </c>
    </row>
    <row r="22" spans="1:21" ht="31.5">
      <c r="A22" s="5">
        <v>5</v>
      </c>
      <c r="B22" s="11" t="s">
        <v>44</v>
      </c>
      <c r="C22" s="5"/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ht="15.75">
      <c r="A23" s="5"/>
      <c r="B23" s="6" t="s">
        <v>45</v>
      </c>
      <c r="C23" s="33">
        <f>SUM(C20:C22)</f>
        <v>0</v>
      </c>
      <c r="D23" s="33"/>
      <c r="E23" s="21">
        <f>SUM(E20:E22)</f>
        <v>1118.1199999999999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ht="47.25">
      <c r="A26" s="5">
        <v>8</v>
      </c>
      <c r="B26" s="11" t="s">
        <v>74</v>
      </c>
      <c r="C26" s="5">
        <v>0</v>
      </c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ht="47.25">
      <c r="A28" s="5">
        <v>10</v>
      </c>
      <c r="B28" s="11" t="s">
        <v>51</v>
      </c>
      <c r="C28" s="5">
        <v>0</v>
      </c>
      <c r="D28" s="5" t="s">
        <v>19</v>
      </c>
      <c r="E28" s="15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ht="31.5">
      <c r="A30" s="5">
        <v>12</v>
      </c>
      <c r="B30" s="11" t="s">
        <v>76</v>
      </c>
      <c r="C30" s="5"/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ht="31.5">
      <c r="A31" s="5">
        <v>13</v>
      </c>
      <c r="B31" s="11" t="s">
        <v>118</v>
      </c>
      <c r="C31" s="5">
        <v>0</v>
      </c>
      <c r="D31" s="5" t="s">
        <v>19</v>
      </c>
      <c r="E31" s="15">
        <v>0</v>
      </c>
      <c r="F31" s="17" t="s">
        <v>107</v>
      </c>
      <c r="G31" s="17" t="s">
        <v>107</v>
      </c>
      <c r="H31" s="17" t="s">
        <v>107</v>
      </c>
      <c r="I31" s="17" t="s">
        <v>115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ht="31.5">
      <c r="A32" s="5">
        <v>14</v>
      </c>
      <c r="B32" s="11" t="s">
        <v>119</v>
      </c>
      <c r="C32" s="5">
        <v>0</v>
      </c>
      <c r="D32" s="5" t="s">
        <v>19</v>
      </c>
      <c r="E32" s="15">
        <v>0</v>
      </c>
      <c r="F32" s="17" t="s">
        <v>107</v>
      </c>
      <c r="G32" s="17" t="s">
        <v>107</v>
      </c>
      <c r="H32" s="17" t="s">
        <v>107</v>
      </c>
      <c r="I32" s="17" t="s">
        <v>115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3" ht="15.75">
      <c r="A33" s="5">
        <v>15</v>
      </c>
      <c r="B33" s="11" t="s">
        <v>55</v>
      </c>
      <c r="C33" s="5"/>
      <c r="D33" s="5" t="s">
        <v>72</v>
      </c>
      <c r="E33" s="15">
        <v>7</v>
      </c>
      <c r="F33" s="17"/>
      <c r="G33" s="17"/>
      <c r="H33" s="17"/>
      <c r="I33" s="17"/>
      <c r="J33" s="17" t="s">
        <v>107</v>
      </c>
      <c r="K33" s="17" t="s">
        <v>107</v>
      </c>
      <c r="L33" s="17" t="s">
        <v>107</v>
      </c>
      <c r="M33" s="17" t="s">
        <v>115</v>
      </c>
      <c r="N33" s="17" t="s">
        <v>115</v>
      </c>
      <c r="O33" s="17" t="s">
        <v>115</v>
      </c>
      <c r="P33" s="17" t="s">
        <v>115</v>
      </c>
      <c r="Q33" s="17" t="s">
        <v>116</v>
      </c>
      <c r="R33" s="17" t="s">
        <v>116</v>
      </c>
      <c r="S33" s="17" t="s">
        <v>116</v>
      </c>
      <c r="T33" s="17" t="s">
        <v>116</v>
      </c>
      <c r="U33" s="17" t="s">
        <v>113</v>
      </c>
    </row>
    <row r="34" spans="1:23" ht="15.75">
      <c r="A34" s="5"/>
      <c r="B34" s="30" t="s">
        <v>114</v>
      </c>
      <c r="C34" s="33">
        <f>SUM(C24:C33)</f>
        <v>0</v>
      </c>
      <c r="D34" s="5"/>
      <c r="E34" s="96">
        <f>SUM(E24:E33)</f>
        <v>7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3" ht="15.75">
      <c r="A35" s="144" t="s">
        <v>17</v>
      </c>
      <c r="B35" s="144"/>
      <c r="C35" s="33">
        <f>C14+C23+C19+C24+C25+C26+C27+C28+C29+C30</f>
        <v>0</v>
      </c>
      <c r="D35" s="121">
        <f>E35-E33</f>
        <v>4230.96</v>
      </c>
      <c r="E35" s="21">
        <f>+E34+E23+E19+E14</f>
        <v>4237.96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3"/>
      <c r="W35" s="13"/>
    </row>
    <row r="38" spans="1:23" ht="23.25" customHeight="1" thickBot="1">
      <c r="A38" s="145"/>
      <c r="B38" s="145"/>
      <c r="C38" s="145"/>
      <c r="D38" s="189"/>
      <c r="E38" s="189"/>
      <c r="F38" s="189"/>
      <c r="G38" s="189"/>
      <c r="H38" s="189"/>
      <c r="I38" s="189"/>
      <c r="J38" s="34"/>
      <c r="K38" s="34"/>
      <c r="L38" s="34"/>
      <c r="M38" s="34"/>
      <c r="N38" s="147"/>
      <c r="O38" s="147"/>
      <c r="P38" s="147"/>
      <c r="Q38" s="147"/>
      <c r="R38" s="147"/>
      <c r="S38" s="147"/>
      <c r="T38" s="147"/>
      <c r="U38" s="14"/>
    </row>
    <row r="39" spans="1:23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34"/>
      <c r="K39" s="34"/>
      <c r="L39" s="34"/>
      <c r="M39" s="34"/>
      <c r="N39" s="151" t="s">
        <v>20</v>
      </c>
      <c r="O39" s="152"/>
      <c r="P39" s="152"/>
      <c r="Q39" s="152"/>
      <c r="R39" s="152"/>
      <c r="S39" s="152"/>
      <c r="T39" s="153"/>
      <c r="U39" s="14"/>
    </row>
    <row r="40" spans="1:23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34"/>
      <c r="K40" s="34"/>
      <c r="L40" s="34"/>
      <c r="M40" s="34"/>
      <c r="N40" s="157" t="s">
        <v>21</v>
      </c>
      <c r="O40" s="158"/>
      <c r="P40" s="158"/>
      <c r="Q40" s="158"/>
      <c r="R40" s="158"/>
      <c r="S40" s="158"/>
      <c r="T40" s="159"/>
      <c r="U40" s="14"/>
    </row>
    <row r="41" spans="1:23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34"/>
      <c r="K41" s="34"/>
      <c r="L41" s="34"/>
      <c r="M41" s="34"/>
      <c r="N41" s="157" t="s">
        <v>22</v>
      </c>
      <c r="O41" s="158"/>
      <c r="P41" s="158"/>
      <c r="Q41" s="158"/>
      <c r="R41" s="158"/>
      <c r="S41" s="158"/>
      <c r="T41" s="159"/>
      <c r="U41" s="14"/>
    </row>
    <row r="42" spans="1:23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34"/>
      <c r="K42" s="34"/>
      <c r="L42" s="34"/>
      <c r="M42" s="34"/>
      <c r="N42" s="157" t="s">
        <v>23</v>
      </c>
      <c r="O42" s="158"/>
      <c r="P42" s="158"/>
      <c r="Q42" s="158"/>
      <c r="R42" s="158"/>
      <c r="S42" s="158"/>
      <c r="T42" s="159"/>
      <c r="U42" s="14"/>
    </row>
    <row r="43" spans="1:23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34"/>
      <c r="K43" s="34"/>
      <c r="L43" s="34"/>
      <c r="M43" s="34"/>
      <c r="N43" s="157" t="s">
        <v>25</v>
      </c>
      <c r="O43" s="158"/>
      <c r="P43" s="158"/>
      <c r="Q43" s="158"/>
      <c r="R43" s="158"/>
      <c r="S43" s="158"/>
      <c r="T43" s="159"/>
      <c r="U43" s="14"/>
    </row>
    <row r="44" spans="1:23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34"/>
      <c r="K44" s="34"/>
      <c r="L44" s="34"/>
      <c r="M44" s="34"/>
      <c r="N44" s="157" t="s">
        <v>24</v>
      </c>
      <c r="O44" s="158"/>
      <c r="P44" s="158"/>
      <c r="Q44" s="158"/>
      <c r="R44" s="158"/>
      <c r="S44" s="158"/>
      <c r="T44" s="159"/>
      <c r="U44" s="14"/>
    </row>
    <row r="45" spans="1:23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34"/>
      <c r="K45" s="34"/>
      <c r="L45" s="34"/>
      <c r="M45" s="34"/>
      <c r="N45" s="141" t="s">
        <v>26</v>
      </c>
      <c r="O45" s="142"/>
      <c r="P45" s="142"/>
      <c r="Q45" s="142"/>
      <c r="R45" s="142"/>
      <c r="S45" s="142"/>
      <c r="T45" s="143"/>
      <c r="U45" s="14"/>
    </row>
    <row r="46" spans="1:23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34"/>
      <c r="K46" s="34"/>
      <c r="L46" s="34"/>
      <c r="M46" s="34"/>
      <c r="N46" s="141" t="s">
        <v>27</v>
      </c>
      <c r="O46" s="142"/>
      <c r="P46" s="142"/>
      <c r="Q46" s="142"/>
      <c r="R46" s="142"/>
      <c r="S46" s="142"/>
      <c r="T46" s="143"/>
      <c r="U46" s="14"/>
    </row>
    <row r="47" spans="1:23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34"/>
      <c r="K47" s="34"/>
      <c r="L47" s="34"/>
      <c r="M47" s="34"/>
      <c r="N47" s="141" t="s">
        <v>28</v>
      </c>
      <c r="O47" s="142"/>
      <c r="P47" s="142"/>
      <c r="Q47" s="142"/>
      <c r="R47" s="142"/>
      <c r="S47" s="142"/>
      <c r="T47" s="143"/>
      <c r="U47" s="14"/>
    </row>
    <row r="48" spans="1:23" ht="19.5" thickBot="1">
      <c r="A48" s="163"/>
      <c r="B48" s="164"/>
      <c r="C48" s="165"/>
      <c r="D48" s="189"/>
      <c r="E48" s="189"/>
      <c r="F48" s="189"/>
      <c r="G48" s="189"/>
      <c r="H48" s="189"/>
      <c r="I48" s="189"/>
      <c r="J48" s="34"/>
      <c r="K48" s="34"/>
      <c r="L48" s="34"/>
      <c r="M48" s="34"/>
      <c r="N48" s="141" t="s">
        <v>29</v>
      </c>
      <c r="O48" s="142"/>
      <c r="P48" s="142"/>
      <c r="Q48" s="142"/>
      <c r="R48" s="142"/>
      <c r="S48" s="142"/>
      <c r="T48" s="143"/>
      <c r="U48" s="14"/>
    </row>
  </sheetData>
  <mergeCells count="25">
    <mergeCell ref="A38:C38"/>
    <mergeCell ref="N38:T38"/>
    <mergeCell ref="A39:C39"/>
    <mergeCell ref="N39:T39"/>
    <mergeCell ref="N46:T46"/>
    <mergeCell ref="N40:T40"/>
    <mergeCell ref="N42:T42"/>
    <mergeCell ref="N43:T43"/>
    <mergeCell ref="N44:T44"/>
    <mergeCell ref="N45:T45"/>
    <mergeCell ref="A1:U1"/>
    <mergeCell ref="A2:U2"/>
    <mergeCell ref="A4:A5"/>
    <mergeCell ref="B4:B5"/>
    <mergeCell ref="C4:C5"/>
    <mergeCell ref="D4:D5"/>
    <mergeCell ref="E4:E5"/>
    <mergeCell ref="F4:U4"/>
    <mergeCell ref="A35:B35"/>
    <mergeCell ref="D38:I48"/>
    <mergeCell ref="A40:C40"/>
    <mergeCell ref="A41:C48"/>
    <mergeCell ref="N48:T48"/>
    <mergeCell ref="N47:T47"/>
    <mergeCell ref="N41:T41"/>
  </mergeCells>
  <pageMargins left="0.7" right="0.7" top="0.75" bottom="0.75" header="0.3" footer="0.3"/>
  <pageSetup paperSize="9" scale="66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S48"/>
  <sheetViews>
    <sheetView view="pageBreakPreview" zoomScale="85" zoomScaleSheetLayoutView="85" workbookViewId="0">
      <pane xSplit="2" ySplit="5" topLeftCell="C15" activePane="bottomRight" state="frozen"/>
      <selection activeCell="D39" sqref="D39:I49"/>
      <selection pane="topRight" activeCell="D39" sqref="D39:I49"/>
      <selection pane="bottomLeft" activeCell="D39" sqref="D39:I49"/>
      <selection pane="bottomRight" activeCell="E21" sqref="E2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26" t="s">
        <v>130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19">
        <v>11.89</v>
      </c>
      <c r="F9" s="17" t="s">
        <v>107</v>
      </c>
      <c r="G9" s="17" t="s">
        <v>107</v>
      </c>
      <c r="H9" s="17" t="s">
        <v>107</v>
      </c>
      <c r="I9" s="17" t="s">
        <v>115</v>
      </c>
      <c r="J9" s="17" t="s">
        <v>115</v>
      </c>
      <c r="K9" s="17" t="s">
        <v>115</v>
      </c>
      <c r="L9" s="17" t="s">
        <v>115</v>
      </c>
      <c r="M9" s="17" t="s">
        <v>116</v>
      </c>
      <c r="N9" s="17" t="s">
        <v>116</v>
      </c>
      <c r="O9" s="17" t="s">
        <v>116</v>
      </c>
      <c r="P9" s="17" t="s">
        <v>116</v>
      </c>
      <c r="Q9" s="17" t="s">
        <v>113</v>
      </c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5"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11.89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26" t="s">
        <v>131</v>
      </c>
      <c r="C17" s="5"/>
      <c r="D17" s="5" t="s">
        <v>19</v>
      </c>
      <c r="E17" s="119">
        <v>29.54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v>0</v>
      </c>
      <c r="D19" s="33"/>
      <c r="E19" s="21">
        <f>SUM(E16:E18)</f>
        <v>29.54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19">
        <v>193.73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19">
        <v>129.15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322.88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>
        <v>0</v>
      </c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>
        <v>0</v>
      </c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>
        <v>0</v>
      </c>
      <c r="D33" s="5" t="s">
        <v>72</v>
      </c>
      <c r="E33" s="15">
        <v>0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0" t="s">
        <v>114</v>
      </c>
      <c r="C34" s="33">
        <v>0</v>
      </c>
      <c r="D34" s="5"/>
      <c r="E34" s="96">
        <f>SUM(E24:E33)</f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21">
        <v>0</v>
      </c>
      <c r="D35" s="121">
        <f>E35-E33</f>
        <v>364.31</v>
      </c>
      <c r="E35" s="21">
        <f>+E34+E23+E19+E14</f>
        <v>364.31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8" spans="1:19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23.2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ageMargins left="0.17" right="0.17" top="0.48" bottom="0.3" header="0.3" footer="0.17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S49"/>
  <sheetViews>
    <sheetView zoomScale="85" zoomScaleNormal="85" zoomScaleSheetLayoutView="100" workbookViewId="0">
      <pane xSplit="2" ySplit="5" topLeftCell="C15" activePane="bottomRight" state="frozen"/>
      <selection activeCell="D38" sqref="D38:I48"/>
      <selection pane="topRight" activeCell="D38" sqref="D38:I48"/>
      <selection pane="bottomLeft" activeCell="D38" sqref="D38:I48"/>
      <selection pane="bottomRight" activeCell="E21" sqref="E21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88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26" t="s">
        <v>130</v>
      </c>
      <c r="C7" s="5">
        <v>0</v>
      </c>
      <c r="D7" s="5" t="s">
        <v>19</v>
      </c>
      <c r="E7" s="15">
        <v>0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5">
        <v>0</v>
      </c>
      <c r="F8" s="18"/>
      <c r="G8" s="18"/>
      <c r="H8" s="18"/>
      <c r="I8" s="18"/>
      <c r="J8" s="18"/>
      <c r="K8" s="18"/>
      <c r="L8" s="18"/>
      <c r="M8" s="19"/>
      <c r="N8" s="19"/>
      <c r="O8" s="19"/>
      <c r="P8" s="17"/>
      <c r="Q8" s="17"/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19">
        <v>8.48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8.48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7"/>
      <c r="Q16" s="17"/>
    </row>
    <row r="17" spans="1:17" ht="31.5">
      <c r="A17" s="8"/>
      <c r="B17" s="26" t="s">
        <v>131</v>
      </c>
      <c r="C17" s="5">
        <v>0</v>
      </c>
      <c r="D17" s="5" t="s">
        <v>19</v>
      </c>
      <c r="E17" s="119">
        <v>111.99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111.99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19">
        <v>142.11000000000001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19">
        <v>94.72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236.83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/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31.5">
      <c r="A28" s="5">
        <v>10</v>
      </c>
      <c r="B28" s="11" t="s">
        <v>50</v>
      </c>
      <c r="C28" s="5">
        <v>0</v>
      </c>
      <c r="D28" s="5" t="s">
        <v>19</v>
      </c>
      <c r="E28" s="15">
        <v>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32"/>
      <c r="Q28" s="32"/>
    </row>
    <row r="29" spans="1:17" ht="47.25">
      <c r="A29" s="5">
        <v>11</v>
      </c>
      <c r="B29" s="11" t="s">
        <v>51</v>
      </c>
      <c r="C29" s="5">
        <v>0</v>
      </c>
      <c r="D29" s="5" t="s">
        <v>19</v>
      </c>
      <c r="E29" s="15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17"/>
      <c r="Q29" s="17"/>
    </row>
    <row r="30" spans="1:17" ht="31.5">
      <c r="A30" s="5">
        <v>12</v>
      </c>
      <c r="B30" s="11" t="s">
        <v>52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76</v>
      </c>
      <c r="C31" s="5">
        <v>0</v>
      </c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118</v>
      </c>
      <c r="C32" s="5">
        <v>0</v>
      </c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31.5">
      <c r="A33" s="5">
        <v>15</v>
      </c>
      <c r="B33" s="11" t="s">
        <v>119</v>
      </c>
      <c r="C33" s="5">
        <v>0</v>
      </c>
      <c r="D33" s="5" t="s">
        <v>19</v>
      </c>
      <c r="E33" s="15">
        <v>0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19" ht="15.75">
      <c r="A34" s="5"/>
      <c r="B34" s="30" t="s">
        <v>114</v>
      </c>
      <c r="C34" s="33">
        <f>SUM(C24:C33)</f>
        <v>0</v>
      </c>
      <c r="D34" s="5"/>
      <c r="E34" s="96">
        <f>SUM(E24:E33)</f>
        <v>0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/>
      <c r="Q34" s="17"/>
    </row>
    <row r="35" spans="1:19" ht="47.25">
      <c r="A35" s="5">
        <v>14</v>
      </c>
      <c r="B35" s="11" t="s">
        <v>55</v>
      </c>
      <c r="C35" s="5">
        <v>0</v>
      </c>
      <c r="D35" s="5" t="s">
        <v>56</v>
      </c>
      <c r="E35" s="15">
        <v>34.659999999999997</v>
      </c>
      <c r="F35" s="17" t="s">
        <v>107</v>
      </c>
      <c r="G35" s="17" t="s">
        <v>107</v>
      </c>
      <c r="H35" s="17" t="s">
        <v>107</v>
      </c>
      <c r="I35" s="17" t="s">
        <v>115</v>
      </c>
      <c r="J35" s="17" t="s">
        <v>115</v>
      </c>
      <c r="K35" s="17" t="s">
        <v>115</v>
      </c>
      <c r="L35" s="17" t="s">
        <v>115</v>
      </c>
      <c r="M35" s="17" t="s">
        <v>116</v>
      </c>
      <c r="N35" s="17" t="s">
        <v>116</v>
      </c>
      <c r="O35" s="17" t="s">
        <v>116</v>
      </c>
      <c r="P35" s="17" t="s">
        <v>116</v>
      </c>
      <c r="Q35" s="17" t="s">
        <v>113</v>
      </c>
    </row>
    <row r="36" spans="1:19" ht="15.75">
      <c r="A36" s="144" t="s">
        <v>17</v>
      </c>
      <c r="B36" s="144"/>
      <c r="C36" s="33">
        <f>+C34</f>
        <v>0</v>
      </c>
      <c r="D36" s="121">
        <f>E36-E35</f>
        <v>357.30000000000007</v>
      </c>
      <c r="E36" s="24">
        <f>+E35+E34+E23+E19+E14</f>
        <v>391.96000000000004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3"/>
      <c r="S36" s="13"/>
    </row>
    <row r="38" spans="1:19">
      <c r="D38" s="102"/>
      <c r="E38" s="102"/>
      <c r="F38" s="103"/>
      <c r="G38" s="103"/>
      <c r="H38" s="103"/>
      <c r="I38" s="103"/>
    </row>
    <row r="39" spans="1:19" ht="23.25" customHeight="1" thickBot="1">
      <c r="A39" s="145"/>
      <c r="B39" s="145"/>
      <c r="C39" s="145"/>
      <c r="D39" s="189"/>
      <c r="E39" s="189"/>
      <c r="F39" s="189"/>
      <c r="G39" s="189"/>
      <c r="H39" s="189"/>
      <c r="I39" s="189"/>
      <c r="J39" s="147"/>
      <c r="K39" s="147"/>
      <c r="L39" s="147"/>
      <c r="M39" s="147"/>
      <c r="N39" s="147"/>
      <c r="O39" s="147"/>
      <c r="P39" s="147"/>
      <c r="Q39" s="14"/>
    </row>
    <row r="40" spans="1:19" ht="23.25" customHeight="1" thickBot="1">
      <c r="A40" s="148" t="s">
        <v>2</v>
      </c>
      <c r="B40" s="149"/>
      <c r="C40" s="150"/>
      <c r="D40" s="189"/>
      <c r="E40" s="189"/>
      <c r="F40" s="189"/>
      <c r="G40" s="189"/>
      <c r="H40" s="189"/>
      <c r="I40" s="189"/>
      <c r="J40" s="151" t="s">
        <v>20</v>
      </c>
      <c r="K40" s="152"/>
      <c r="L40" s="152"/>
      <c r="M40" s="152"/>
      <c r="N40" s="152"/>
      <c r="O40" s="152"/>
      <c r="P40" s="153"/>
      <c r="Q40" s="14"/>
    </row>
    <row r="41" spans="1:19" ht="23.25" customHeight="1">
      <c r="A41" s="154" t="s">
        <v>19</v>
      </c>
      <c r="B41" s="155"/>
      <c r="C41" s="156"/>
      <c r="D41" s="189"/>
      <c r="E41" s="189"/>
      <c r="F41" s="189"/>
      <c r="G41" s="189"/>
      <c r="H41" s="189"/>
      <c r="I41" s="189"/>
      <c r="J41" s="157" t="s">
        <v>21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 t="s">
        <v>18</v>
      </c>
      <c r="B42" s="161"/>
      <c r="C42" s="162"/>
      <c r="D42" s="189"/>
      <c r="E42" s="189"/>
      <c r="F42" s="189"/>
      <c r="G42" s="189"/>
      <c r="H42" s="189"/>
      <c r="I42" s="189"/>
      <c r="J42" s="157" t="s">
        <v>22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23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25</v>
      </c>
      <c r="K44" s="158"/>
      <c r="L44" s="158"/>
      <c r="M44" s="158"/>
      <c r="N44" s="158"/>
      <c r="O44" s="158"/>
      <c r="P44" s="159"/>
      <c r="Q44" s="14"/>
    </row>
    <row r="45" spans="1:19" ht="23.25" customHeight="1">
      <c r="A45" s="160"/>
      <c r="B45" s="161"/>
      <c r="C45" s="162"/>
      <c r="D45" s="189"/>
      <c r="E45" s="189"/>
      <c r="F45" s="189"/>
      <c r="G45" s="189"/>
      <c r="H45" s="189"/>
      <c r="I45" s="189"/>
      <c r="J45" s="157" t="s">
        <v>24</v>
      </c>
      <c r="K45" s="158"/>
      <c r="L45" s="158"/>
      <c r="M45" s="158"/>
      <c r="N45" s="158"/>
      <c r="O45" s="158"/>
      <c r="P45" s="159"/>
      <c r="Q45" s="14"/>
    </row>
    <row r="46" spans="1:19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26</v>
      </c>
      <c r="K46" s="142"/>
      <c r="L46" s="142"/>
      <c r="M46" s="142"/>
      <c r="N46" s="142"/>
      <c r="O46" s="142"/>
      <c r="P46" s="143"/>
      <c r="Q46" s="14"/>
    </row>
    <row r="47" spans="1:19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27</v>
      </c>
      <c r="K47" s="142"/>
      <c r="L47" s="142"/>
      <c r="M47" s="142"/>
      <c r="N47" s="142"/>
      <c r="O47" s="142"/>
      <c r="P47" s="143"/>
      <c r="Q47" s="14"/>
    </row>
    <row r="48" spans="1:19" ht="23.25" customHeight="1" thickBot="1">
      <c r="A48" s="160"/>
      <c r="B48" s="161"/>
      <c r="C48" s="162"/>
      <c r="D48" s="189"/>
      <c r="E48" s="189"/>
      <c r="F48" s="189"/>
      <c r="G48" s="189"/>
      <c r="H48" s="189"/>
      <c r="I48" s="189"/>
      <c r="J48" s="141" t="s">
        <v>28</v>
      </c>
      <c r="K48" s="142"/>
      <c r="L48" s="142"/>
      <c r="M48" s="142"/>
      <c r="N48" s="142"/>
      <c r="O48" s="142"/>
      <c r="P48" s="143"/>
      <c r="Q48" s="14"/>
    </row>
    <row r="49" spans="1:17" ht="19.5" thickBot="1">
      <c r="A49" s="163"/>
      <c r="B49" s="164"/>
      <c r="C49" s="165"/>
      <c r="D49" s="146"/>
      <c r="E49" s="146"/>
      <c r="F49" s="146"/>
      <c r="G49" s="146"/>
      <c r="H49" s="146"/>
      <c r="I49" s="146"/>
      <c r="J49" s="141" t="s">
        <v>29</v>
      </c>
      <c r="K49" s="142"/>
      <c r="L49" s="142"/>
      <c r="M49" s="142"/>
      <c r="N49" s="142"/>
      <c r="O49" s="142"/>
      <c r="P49" s="143"/>
      <c r="Q49" s="14"/>
    </row>
  </sheetData>
  <mergeCells count="25">
    <mergeCell ref="J46:P46"/>
    <mergeCell ref="A1:Q1"/>
    <mergeCell ref="A2:Q2"/>
    <mergeCell ref="A4:A5"/>
    <mergeCell ref="B4:B5"/>
    <mergeCell ref="C4:C5"/>
    <mergeCell ref="D4:D5"/>
    <mergeCell ref="E4:E5"/>
    <mergeCell ref="F4:Q4"/>
    <mergeCell ref="A36:B36"/>
    <mergeCell ref="D39:I49"/>
    <mergeCell ref="A41:C41"/>
    <mergeCell ref="A42:C49"/>
    <mergeCell ref="J49:P49"/>
    <mergeCell ref="J48:P48"/>
    <mergeCell ref="J42:P42"/>
    <mergeCell ref="A39:C39"/>
    <mergeCell ref="J39:P39"/>
    <mergeCell ref="A40:C40"/>
    <mergeCell ref="J40:P40"/>
    <mergeCell ref="J47:P47"/>
    <mergeCell ref="J41:P41"/>
    <mergeCell ref="J43:P43"/>
    <mergeCell ref="J44:P44"/>
    <mergeCell ref="J45:P45"/>
  </mergeCells>
  <pageMargins left="0.17" right="0.17" top="0.48" bottom="0.3" header="0.3" footer="0.17"/>
  <pageSetup paperSize="9" scale="71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S48"/>
  <sheetViews>
    <sheetView view="pageBreakPreview" zoomScale="85" zoomScaleSheetLayoutView="85" workbookViewId="0">
      <pane xSplit="2" ySplit="5" topLeftCell="C12" activePane="bottomRight" state="frozen"/>
      <selection activeCell="D39" sqref="D39:I49"/>
      <selection pane="topRight" activeCell="D39" sqref="D39:I49"/>
      <selection pane="bottomLeft" activeCell="D39" sqref="D39:I49"/>
      <selection pane="bottomRight" activeCell="E22" sqref="E22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70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1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26" t="s">
        <v>130</v>
      </c>
      <c r="C7" s="5">
        <v>0</v>
      </c>
      <c r="D7" s="5" t="s">
        <v>19</v>
      </c>
      <c r="E7" s="15">
        <v>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19">
        <v>32.11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19">
        <v>8.99</v>
      </c>
      <c r="F9" s="17" t="s">
        <v>107</v>
      </c>
      <c r="G9" s="17" t="s">
        <v>107</v>
      </c>
      <c r="H9" s="17" t="s">
        <v>107</v>
      </c>
      <c r="I9" s="17" t="s">
        <v>115</v>
      </c>
      <c r="J9" s="17" t="s">
        <v>115</v>
      </c>
      <c r="K9" s="17" t="s">
        <v>115</v>
      </c>
      <c r="L9" s="17" t="s">
        <v>115</v>
      </c>
      <c r="M9" s="17" t="s">
        <v>116</v>
      </c>
      <c r="N9" s="17" t="s">
        <v>116</v>
      </c>
      <c r="O9" s="17" t="s">
        <v>116</v>
      </c>
      <c r="P9" s="17" t="s">
        <v>116</v>
      </c>
      <c r="Q9" s="17" t="s">
        <v>113</v>
      </c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19"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41.1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>
        <v>0</v>
      </c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26" t="s">
        <v>131</v>
      </c>
      <c r="C17" s="5">
        <v>0</v>
      </c>
      <c r="D17" s="5" t="s">
        <v>19</v>
      </c>
      <c r="E17" s="119">
        <v>5.22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>
        <v>0</v>
      </c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5.22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19">
        <v>2.64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19">
        <v>6.39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9.0299999999999994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/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>
        <v>0</v>
      </c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>
        <v>0</v>
      </c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15.75">
      <c r="A33" s="5">
        <v>15</v>
      </c>
      <c r="B33" s="11" t="s">
        <v>55</v>
      </c>
      <c r="C33" s="5">
        <v>0</v>
      </c>
      <c r="D33" s="5" t="s">
        <v>72</v>
      </c>
      <c r="E33" s="15">
        <v>0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0" t="s">
        <v>114</v>
      </c>
      <c r="C34" s="33">
        <f>SUM(C24:C33)</f>
        <v>0</v>
      </c>
      <c r="D34" s="5"/>
      <c r="E34" s="96">
        <f>SUM(E24:E33)</f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9" ht="15.75">
      <c r="A35" s="144" t="s">
        <v>17</v>
      </c>
      <c r="B35" s="144"/>
      <c r="C35" s="39">
        <f>C14+C19+C23+C24+C25+C26+C27+C28+C29+C30+C33</f>
        <v>0</v>
      </c>
      <c r="D35" s="121">
        <f>E35-E33</f>
        <v>55.35</v>
      </c>
      <c r="E35" s="21">
        <f>+E34+E23+E19+E14</f>
        <v>55.35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6" spans="1:19">
      <c r="D36" s="137"/>
    </row>
    <row r="38" spans="1:19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23.2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ageMargins left="0.2" right="0.23" top="0.75" bottom="0.75" header="0.3" footer="0.3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S48"/>
  <sheetViews>
    <sheetView view="pageBreakPreview" zoomScale="85" zoomScaleSheetLayoutView="85" workbookViewId="0">
      <pane xSplit="2" ySplit="5" topLeftCell="C12" activePane="bottomRight" state="frozen"/>
      <selection activeCell="D39" sqref="D39:I49"/>
      <selection pane="topRight" activeCell="D39" sqref="D39:I49"/>
      <selection pane="bottomLeft" activeCell="D39" sqref="D39:I49"/>
      <selection pane="bottomRight" activeCell="E22" sqref="E22"/>
    </sheetView>
  </sheetViews>
  <sheetFormatPr defaultRowHeight="15"/>
  <cols>
    <col min="1" max="1" width="8.42578125" style="9" customWidth="1"/>
    <col min="2" max="2" width="38" style="1" customWidth="1"/>
    <col min="3" max="3" width="10.85546875" style="1" customWidth="1"/>
    <col min="4" max="4" width="16.42578125" style="1" customWidth="1"/>
    <col min="5" max="5" width="14.28515625" style="1" customWidth="1"/>
    <col min="6" max="17" width="9.140625" style="13"/>
    <col min="18" max="256" width="9.140625" style="1"/>
    <col min="257" max="257" width="8.42578125" style="1" customWidth="1"/>
    <col min="258" max="258" width="38" style="1" customWidth="1"/>
    <col min="259" max="259" width="10.855468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8.42578125" style="1" customWidth="1"/>
    <col min="514" max="514" width="38" style="1" customWidth="1"/>
    <col min="515" max="515" width="10.855468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8.42578125" style="1" customWidth="1"/>
    <col min="770" max="770" width="38" style="1" customWidth="1"/>
    <col min="771" max="771" width="10.855468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8.42578125" style="1" customWidth="1"/>
    <col min="1026" max="1026" width="38" style="1" customWidth="1"/>
    <col min="1027" max="1027" width="10.855468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8.42578125" style="1" customWidth="1"/>
    <col min="1282" max="1282" width="38" style="1" customWidth="1"/>
    <col min="1283" max="1283" width="10.855468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8.42578125" style="1" customWidth="1"/>
    <col min="1538" max="1538" width="38" style="1" customWidth="1"/>
    <col min="1539" max="1539" width="10.855468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8.42578125" style="1" customWidth="1"/>
    <col min="1794" max="1794" width="38" style="1" customWidth="1"/>
    <col min="1795" max="1795" width="10.855468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8.42578125" style="1" customWidth="1"/>
    <col min="2050" max="2050" width="38" style="1" customWidth="1"/>
    <col min="2051" max="2051" width="10.855468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8.42578125" style="1" customWidth="1"/>
    <col min="2306" max="2306" width="38" style="1" customWidth="1"/>
    <col min="2307" max="2307" width="10.855468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8.42578125" style="1" customWidth="1"/>
    <col min="2562" max="2562" width="38" style="1" customWidth="1"/>
    <col min="2563" max="2563" width="10.855468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8.42578125" style="1" customWidth="1"/>
    <col min="2818" max="2818" width="38" style="1" customWidth="1"/>
    <col min="2819" max="2819" width="10.855468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8.42578125" style="1" customWidth="1"/>
    <col min="3074" max="3074" width="38" style="1" customWidth="1"/>
    <col min="3075" max="3075" width="10.855468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8.42578125" style="1" customWidth="1"/>
    <col min="3330" max="3330" width="38" style="1" customWidth="1"/>
    <col min="3331" max="3331" width="10.855468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8.42578125" style="1" customWidth="1"/>
    <col min="3586" max="3586" width="38" style="1" customWidth="1"/>
    <col min="3587" max="3587" width="10.855468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8.42578125" style="1" customWidth="1"/>
    <col min="3842" max="3842" width="38" style="1" customWidth="1"/>
    <col min="3843" max="3843" width="10.855468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8.42578125" style="1" customWidth="1"/>
    <col min="4098" max="4098" width="38" style="1" customWidth="1"/>
    <col min="4099" max="4099" width="10.855468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8.42578125" style="1" customWidth="1"/>
    <col min="4354" max="4354" width="38" style="1" customWidth="1"/>
    <col min="4355" max="4355" width="10.855468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8.42578125" style="1" customWidth="1"/>
    <col min="4610" max="4610" width="38" style="1" customWidth="1"/>
    <col min="4611" max="4611" width="10.855468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8.42578125" style="1" customWidth="1"/>
    <col min="4866" max="4866" width="38" style="1" customWidth="1"/>
    <col min="4867" max="4867" width="10.855468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8.42578125" style="1" customWidth="1"/>
    <col min="5122" max="5122" width="38" style="1" customWidth="1"/>
    <col min="5123" max="5123" width="10.855468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8.42578125" style="1" customWidth="1"/>
    <col min="5378" max="5378" width="38" style="1" customWidth="1"/>
    <col min="5379" max="5379" width="10.855468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8.42578125" style="1" customWidth="1"/>
    <col min="5634" max="5634" width="38" style="1" customWidth="1"/>
    <col min="5635" max="5635" width="10.855468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8.42578125" style="1" customWidth="1"/>
    <col min="5890" max="5890" width="38" style="1" customWidth="1"/>
    <col min="5891" max="5891" width="10.855468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8.42578125" style="1" customWidth="1"/>
    <col min="6146" max="6146" width="38" style="1" customWidth="1"/>
    <col min="6147" max="6147" width="10.855468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8.42578125" style="1" customWidth="1"/>
    <col min="6402" max="6402" width="38" style="1" customWidth="1"/>
    <col min="6403" max="6403" width="10.855468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8.42578125" style="1" customWidth="1"/>
    <col min="6658" max="6658" width="38" style="1" customWidth="1"/>
    <col min="6659" max="6659" width="10.855468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8.42578125" style="1" customWidth="1"/>
    <col min="6914" max="6914" width="38" style="1" customWidth="1"/>
    <col min="6915" max="6915" width="10.855468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8.42578125" style="1" customWidth="1"/>
    <col min="7170" max="7170" width="38" style="1" customWidth="1"/>
    <col min="7171" max="7171" width="10.855468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8.42578125" style="1" customWidth="1"/>
    <col min="7426" max="7426" width="38" style="1" customWidth="1"/>
    <col min="7427" max="7427" width="10.855468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8.42578125" style="1" customWidth="1"/>
    <col min="7682" max="7682" width="38" style="1" customWidth="1"/>
    <col min="7683" max="7683" width="10.855468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8.42578125" style="1" customWidth="1"/>
    <col min="7938" max="7938" width="38" style="1" customWidth="1"/>
    <col min="7939" max="7939" width="10.855468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8.42578125" style="1" customWidth="1"/>
    <col min="8194" max="8194" width="38" style="1" customWidth="1"/>
    <col min="8195" max="8195" width="10.855468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8.42578125" style="1" customWidth="1"/>
    <col min="8450" max="8450" width="38" style="1" customWidth="1"/>
    <col min="8451" max="8451" width="10.855468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8.42578125" style="1" customWidth="1"/>
    <col min="8706" max="8706" width="38" style="1" customWidth="1"/>
    <col min="8707" max="8707" width="10.855468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8.42578125" style="1" customWidth="1"/>
    <col min="8962" max="8962" width="38" style="1" customWidth="1"/>
    <col min="8963" max="8963" width="10.855468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8.42578125" style="1" customWidth="1"/>
    <col min="9218" max="9218" width="38" style="1" customWidth="1"/>
    <col min="9219" max="9219" width="10.855468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8.42578125" style="1" customWidth="1"/>
    <col min="9474" max="9474" width="38" style="1" customWidth="1"/>
    <col min="9475" max="9475" width="10.855468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8.42578125" style="1" customWidth="1"/>
    <col min="9730" max="9730" width="38" style="1" customWidth="1"/>
    <col min="9731" max="9731" width="10.855468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8.42578125" style="1" customWidth="1"/>
    <col min="9986" max="9986" width="38" style="1" customWidth="1"/>
    <col min="9987" max="9987" width="10.855468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8.42578125" style="1" customWidth="1"/>
    <col min="10242" max="10242" width="38" style="1" customWidth="1"/>
    <col min="10243" max="10243" width="10.855468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8.42578125" style="1" customWidth="1"/>
    <col min="10498" max="10498" width="38" style="1" customWidth="1"/>
    <col min="10499" max="10499" width="10.855468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8.42578125" style="1" customWidth="1"/>
    <col min="10754" max="10754" width="38" style="1" customWidth="1"/>
    <col min="10755" max="10755" width="10.855468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8.42578125" style="1" customWidth="1"/>
    <col min="11010" max="11010" width="38" style="1" customWidth="1"/>
    <col min="11011" max="11011" width="10.855468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8.42578125" style="1" customWidth="1"/>
    <col min="11266" max="11266" width="38" style="1" customWidth="1"/>
    <col min="11267" max="11267" width="10.855468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8.42578125" style="1" customWidth="1"/>
    <col min="11522" max="11522" width="38" style="1" customWidth="1"/>
    <col min="11523" max="11523" width="10.855468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8.42578125" style="1" customWidth="1"/>
    <col min="11778" max="11778" width="38" style="1" customWidth="1"/>
    <col min="11779" max="11779" width="10.855468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8.42578125" style="1" customWidth="1"/>
    <col min="12034" max="12034" width="38" style="1" customWidth="1"/>
    <col min="12035" max="12035" width="10.855468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8.42578125" style="1" customWidth="1"/>
    <col min="12290" max="12290" width="38" style="1" customWidth="1"/>
    <col min="12291" max="12291" width="10.855468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8.42578125" style="1" customWidth="1"/>
    <col min="12546" max="12546" width="38" style="1" customWidth="1"/>
    <col min="12547" max="12547" width="10.855468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8.42578125" style="1" customWidth="1"/>
    <col min="12802" max="12802" width="38" style="1" customWidth="1"/>
    <col min="12803" max="12803" width="10.855468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8.42578125" style="1" customWidth="1"/>
    <col min="13058" max="13058" width="38" style="1" customWidth="1"/>
    <col min="13059" max="13059" width="10.855468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8.42578125" style="1" customWidth="1"/>
    <col min="13314" max="13314" width="38" style="1" customWidth="1"/>
    <col min="13315" max="13315" width="10.855468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8.42578125" style="1" customWidth="1"/>
    <col min="13570" max="13570" width="38" style="1" customWidth="1"/>
    <col min="13571" max="13571" width="10.855468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8.42578125" style="1" customWidth="1"/>
    <col min="13826" max="13826" width="38" style="1" customWidth="1"/>
    <col min="13827" max="13827" width="10.855468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8.42578125" style="1" customWidth="1"/>
    <col min="14082" max="14082" width="38" style="1" customWidth="1"/>
    <col min="14083" max="14083" width="10.855468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8.42578125" style="1" customWidth="1"/>
    <col min="14338" max="14338" width="38" style="1" customWidth="1"/>
    <col min="14339" max="14339" width="10.855468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8.42578125" style="1" customWidth="1"/>
    <col min="14594" max="14594" width="38" style="1" customWidth="1"/>
    <col min="14595" max="14595" width="10.855468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8.42578125" style="1" customWidth="1"/>
    <col min="14850" max="14850" width="38" style="1" customWidth="1"/>
    <col min="14851" max="14851" width="10.855468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8.42578125" style="1" customWidth="1"/>
    <col min="15106" max="15106" width="38" style="1" customWidth="1"/>
    <col min="15107" max="15107" width="10.855468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8.42578125" style="1" customWidth="1"/>
    <col min="15362" max="15362" width="38" style="1" customWidth="1"/>
    <col min="15363" max="15363" width="10.855468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8.42578125" style="1" customWidth="1"/>
    <col min="15618" max="15618" width="38" style="1" customWidth="1"/>
    <col min="15619" max="15619" width="10.855468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8.42578125" style="1" customWidth="1"/>
    <col min="15874" max="15874" width="38" style="1" customWidth="1"/>
    <col min="15875" max="15875" width="10.855468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8.42578125" style="1" customWidth="1"/>
    <col min="16130" max="16130" width="38" style="1" customWidth="1"/>
    <col min="16131" max="16131" width="10.855468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17" ht="26.25" customHeight="1">
      <c r="A1" s="166" t="s">
        <v>135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8"/>
    </row>
    <row r="2" spans="1:17" ht="18.75" customHeigh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>
      <c r="A4" s="171" t="s">
        <v>0</v>
      </c>
      <c r="B4" s="171" t="s">
        <v>87</v>
      </c>
      <c r="C4" s="171" t="s">
        <v>16</v>
      </c>
      <c r="D4" s="171" t="s">
        <v>2</v>
      </c>
      <c r="E4" s="171" t="s">
        <v>3</v>
      </c>
      <c r="F4" s="171" t="s">
        <v>136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171"/>
      <c r="B5" s="171"/>
      <c r="C5" s="171"/>
      <c r="D5" s="171"/>
      <c r="E5" s="171"/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32" t="s">
        <v>14</v>
      </c>
      <c r="Q5" s="32" t="s">
        <v>15</v>
      </c>
    </row>
    <row r="6" spans="1:17" ht="15.75">
      <c r="A6" s="5">
        <v>1</v>
      </c>
      <c r="B6" s="6" t="s">
        <v>30</v>
      </c>
      <c r="C6" s="33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31.5">
      <c r="A7" s="5"/>
      <c r="B7" s="26" t="s">
        <v>130</v>
      </c>
      <c r="C7" s="5">
        <v>0</v>
      </c>
      <c r="D7" s="5" t="s">
        <v>19</v>
      </c>
      <c r="E7" s="119">
        <v>32.22</v>
      </c>
      <c r="F7" s="17" t="s">
        <v>107</v>
      </c>
      <c r="G7" s="17" t="s">
        <v>107</v>
      </c>
      <c r="H7" s="17" t="s">
        <v>107</v>
      </c>
      <c r="I7" s="17" t="s">
        <v>115</v>
      </c>
      <c r="J7" s="17" t="s">
        <v>115</v>
      </c>
      <c r="K7" s="17" t="s">
        <v>115</v>
      </c>
      <c r="L7" s="17" t="s">
        <v>115</v>
      </c>
      <c r="M7" s="17" t="s">
        <v>116</v>
      </c>
      <c r="N7" s="17" t="s">
        <v>116</v>
      </c>
      <c r="O7" s="17" t="s">
        <v>116</v>
      </c>
      <c r="P7" s="17" t="s">
        <v>116</v>
      </c>
      <c r="Q7" s="17" t="s">
        <v>113</v>
      </c>
    </row>
    <row r="8" spans="1:17" s="9" customFormat="1" ht="31.5">
      <c r="A8" s="5"/>
      <c r="B8" s="8" t="s">
        <v>32</v>
      </c>
      <c r="C8" s="5">
        <v>0</v>
      </c>
      <c r="D8" s="5" t="s">
        <v>19</v>
      </c>
      <c r="E8" s="119">
        <v>186.89</v>
      </c>
      <c r="F8" s="17" t="s">
        <v>107</v>
      </c>
      <c r="G8" s="17" t="s">
        <v>107</v>
      </c>
      <c r="H8" s="17" t="s">
        <v>107</v>
      </c>
      <c r="I8" s="17" t="s">
        <v>115</v>
      </c>
      <c r="J8" s="17" t="s">
        <v>115</v>
      </c>
      <c r="K8" s="17" t="s">
        <v>115</v>
      </c>
      <c r="L8" s="17" t="s">
        <v>115</v>
      </c>
      <c r="M8" s="17" t="s">
        <v>116</v>
      </c>
      <c r="N8" s="17" t="s">
        <v>116</v>
      </c>
      <c r="O8" s="17" t="s">
        <v>116</v>
      </c>
      <c r="P8" s="17" t="s">
        <v>116</v>
      </c>
      <c r="Q8" s="17" t="s">
        <v>113</v>
      </c>
    </row>
    <row r="9" spans="1:17" s="9" customFormat="1" ht="63">
      <c r="A9" s="5"/>
      <c r="B9" s="8" t="s">
        <v>75</v>
      </c>
      <c r="C9" s="5">
        <v>0</v>
      </c>
      <c r="D9" s="5" t="s">
        <v>19</v>
      </c>
      <c r="E9" s="15"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9" customFormat="1" ht="31.5">
      <c r="A10" s="5"/>
      <c r="B10" s="8" t="s">
        <v>57</v>
      </c>
      <c r="C10" s="5">
        <v>0</v>
      </c>
      <c r="D10" s="5" t="s">
        <v>19</v>
      </c>
      <c r="E10" s="119">
        <v>208.83</v>
      </c>
      <c r="F10" s="17" t="s">
        <v>107</v>
      </c>
      <c r="G10" s="17" t="s">
        <v>107</v>
      </c>
      <c r="H10" s="17" t="s">
        <v>107</v>
      </c>
      <c r="I10" s="17" t="s">
        <v>115</v>
      </c>
      <c r="J10" s="17" t="s">
        <v>115</v>
      </c>
      <c r="K10" s="17" t="s">
        <v>115</v>
      </c>
      <c r="L10" s="17" t="s">
        <v>115</v>
      </c>
      <c r="M10" s="17" t="s">
        <v>116</v>
      </c>
      <c r="N10" s="17" t="s">
        <v>116</v>
      </c>
      <c r="O10" s="17" t="s">
        <v>116</v>
      </c>
      <c r="P10" s="17" t="s">
        <v>116</v>
      </c>
      <c r="Q10" s="17" t="s">
        <v>113</v>
      </c>
    </row>
    <row r="11" spans="1:17" s="9" customFormat="1" ht="31.5">
      <c r="A11" s="5"/>
      <c r="B11" s="8" t="s">
        <v>54</v>
      </c>
      <c r="C11" s="5">
        <v>0</v>
      </c>
      <c r="D11" s="5" t="s">
        <v>19</v>
      </c>
      <c r="E11" s="15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9" customFormat="1" ht="31.5">
      <c r="A12" s="5"/>
      <c r="B12" s="8" t="s">
        <v>112</v>
      </c>
      <c r="C12" s="5">
        <v>0</v>
      </c>
      <c r="D12" s="5" t="s">
        <v>19</v>
      </c>
      <c r="E12" s="15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9" customFormat="1" ht="31.5">
      <c r="A13" s="5"/>
      <c r="B13" s="8" t="s">
        <v>111</v>
      </c>
      <c r="C13" s="5">
        <v>0</v>
      </c>
      <c r="D13" s="5" t="s">
        <v>19</v>
      </c>
      <c r="E13" s="15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75">
      <c r="A14" s="5"/>
      <c r="B14" s="6" t="s">
        <v>36</v>
      </c>
      <c r="C14" s="33">
        <f>C7+C8+C9+C10+C11+C12</f>
        <v>0</v>
      </c>
      <c r="D14" s="33"/>
      <c r="E14" s="21">
        <f>SUM(E7:E13)</f>
        <v>427.94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75">
      <c r="A15" s="5">
        <v>2</v>
      </c>
      <c r="B15" s="6" t="s">
        <v>37</v>
      </c>
      <c r="C15" s="33"/>
      <c r="D15" s="33"/>
      <c r="E15" s="22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31.5">
      <c r="A16" s="8"/>
      <c r="B16" s="8" t="s">
        <v>38</v>
      </c>
      <c r="C16" s="5"/>
      <c r="D16" s="5" t="s">
        <v>19</v>
      </c>
      <c r="E16" s="15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31.5">
      <c r="A17" s="8"/>
      <c r="B17" s="26" t="s">
        <v>131</v>
      </c>
      <c r="C17" s="5"/>
      <c r="D17" s="5" t="s">
        <v>19</v>
      </c>
      <c r="E17" s="119">
        <v>186.55</v>
      </c>
      <c r="F17" s="17" t="s">
        <v>107</v>
      </c>
      <c r="G17" s="17" t="s">
        <v>107</v>
      </c>
      <c r="H17" s="17" t="s">
        <v>107</v>
      </c>
      <c r="I17" s="17" t="s">
        <v>115</v>
      </c>
      <c r="J17" s="17" t="s">
        <v>115</v>
      </c>
      <c r="K17" s="17" t="s">
        <v>115</v>
      </c>
      <c r="L17" s="17" t="s">
        <v>115</v>
      </c>
      <c r="M17" s="17" t="s">
        <v>116</v>
      </c>
      <c r="N17" s="17" t="s">
        <v>116</v>
      </c>
      <c r="O17" s="17" t="s">
        <v>116</v>
      </c>
      <c r="P17" s="17" t="s">
        <v>116</v>
      </c>
      <c r="Q17" s="17" t="s">
        <v>113</v>
      </c>
    </row>
    <row r="18" spans="1:17" ht="31.5">
      <c r="A18" s="8"/>
      <c r="B18" s="8" t="s">
        <v>40</v>
      </c>
      <c r="C18" s="5"/>
      <c r="D18" s="5" t="s">
        <v>19</v>
      </c>
      <c r="E18" s="15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>
      <c r="A19" s="5"/>
      <c r="B19" s="6" t="s">
        <v>41</v>
      </c>
      <c r="C19" s="33">
        <f>SUM(C16:C18)</f>
        <v>0</v>
      </c>
      <c r="D19" s="33"/>
      <c r="E19" s="21">
        <f>SUM(E16:E18)</f>
        <v>186.55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31.5">
      <c r="A20" s="5">
        <v>3</v>
      </c>
      <c r="B20" s="11" t="s">
        <v>42</v>
      </c>
      <c r="C20" s="5">
        <v>0</v>
      </c>
      <c r="D20" s="5" t="s">
        <v>19</v>
      </c>
      <c r="E20" s="119">
        <v>1009.47</v>
      </c>
      <c r="F20" s="17" t="s">
        <v>107</v>
      </c>
      <c r="G20" s="17" t="s">
        <v>107</v>
      </c>
      <c r="H20" s="17" t="s">
        <v>107</v>
      </c>
      <c r="I20" s="17" t="s">
        <v>115</v>
      </c>
      <c r="J20" s="17" t="s">
        <v>115</v>
      </c>
      <c r="K20" s="17" t="s">
        <v>115</v>
      </c>
      <c r="L20" s="17" t="s">
        <v>115</v>
      </c>
      <c r="M20" s="17" t="s">
        <v>116</v>
      </c>
      <c r="N20" s="17" t="s">
        <v>116</v>
      </c>
      <c r="O20" s="17" t="s">
        <v>116</v>
      </c>
      <c r="P20" s="17" t="s">
        <v>116</v>
      </c>
      <c r="Q20" s="17" t="s">
        <v>113</v>
      </c>
    </row>
    <row r="21" spans="1:17" ht="31.5">
      <c r="A21" s="5">
        <v>4</v>
      </c>
      <c r="B21" s="11" t="s">
        <v>43</v>
      </c>
      <c r="C21" s="5">
        <v>0</v>
      </c>
      <c r="D21" s="5" t="s">
        <v>19</v>
      </c>
      <c r="E21" s="119">
        <v>443.76</v>
      </c>
      <c r="F21" s="17" t="s">
        <v>107</v>
      </c>
      <c r="G21" s="17" t="s">
        <v>107</v>
      </c>
      <c r="H21" s="17" t="s">
        <v>107</v>
      </c>
      <c r="I21" s="17" t="s">
        <v>115</v>
      </c>
      <c r="J21" s="17" t="s">
        <v>115</v>
      </c>
      <c r="K21" s="17" t="s">
        <v>115</v>
      </c>
      <c r="L21" s="17" t="s">
        <v>115</v>
      </c>
      <c r="M21" s="17" t="s">
        <v>116</v>
      </c>
      <c r="N21" s="17" t="s">
        <v>116</v>
      </c>
      <c r="O21" s="17" t="s">
        <v>116</v>
      </c>
      <c r="P21" s="17" t="s">
        <v>116</v>
      </c>
      <c r="Q21" s="17" t="s">
        <v>113</v>
      </c>
    </row>
    <row r="22" spans="1:17" ht="31.5">
      <c r="A22" s="5">
        <v>5</v>
      </c>
      <c r="B22" s="11" t="s">
        <v>44</v>
      </c>
      <c r="C22" s="5">
        <v>0</v>
      </c>
      <c r="D22" s="5" t="s">
        <v>19</v>
      </c>
      <c r="E22" s="15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.75">
      <c r="A23" s="5"/>
      <c r="B23" s="6" t="s">
        <v>45</v>
      </c>
      <c r="C23" s="33">
        <f>SUM(C20:C22)</f>
        <v>0</v>
      </c>
      <c r="D23" s="33"/>
      <c r="E23" s="21">
        <f>SUM(E20:E22)</f>
        <v>1453.23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31.5">
      <c r="A24" s="5">
        <v>6</v>
      </c>
      <c r="B24" s="11" t="s">
        <v>46</v>
      </c>
      <c r="C24" s="5">
        <v>0</v>
      </c>
      <c r="D24" s="5" t="s">
        <v>19</v>
      </c>
      <c r="E24" s="15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1.5">
      <c r="A25" s="5">
        <v>7</v>
      </c>
      <c r="B25" s="11" t="s">
        <v>47</v>
      </c>
      <c r="C25" s="5">
        <v>0</v>
      </c>
      <c r="D25" s="5" t="s">
        <v>19</v>
      </c>
      <c r="E25" s="15"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7.25">
      <c r="A26" s="5">
        <v>8</v>
      </c>
      <c r="B26" s="11" t="s">
        <v>74</v>
      </c>
      <c r="C26" s="5"/>
      <c r="D26" s="5" t="s">
        <v>19</v>
      </c>
      <c r="E26" s="15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31.5">
      <c r="A27" s="5">
        <v>9</v>
      </c>
      <c r="B27" s="11" t="s">
        <v>49</v>
      </c>
      <c r="C27" s="5">
        <v>0</v>
      </c>
      <c r="D27" s="5" t="s">
        <v>19</v>
      </c>
      <c r="E27" s="15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7.25">
      <c r="A28" s="5">
        <v>10</v>
      </c>
      <c r="B28" s="11" t="s">
        <v>51</v>
      </c>
      <c r="C28" s="5">
        <v>0</v>
      </c>
      <c r="D28" s="5" t="s">
        <v>19</v>
      </c>
      <c r="E28" s="15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31.5">
      <c r="A29" s="5">
        <v>11</v>
      </c>
      <c r="B29" s="11" t="s">
        <v>52</v>
      </c>
      <c r="C29" s="5">
        <v>0</v>
      </c>
      <c r="D29" s="5" t="s">
        <v>19</v>
      </c>
      <c r="E29" s="15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31.5">
      <c r="A30" s="5">
        <v>12</v>
      </c>
      <c r="B30" s="11" t="s">
        <v>76</v>
      </c>
      <c r="C30" s="5">
        <v>0</v>
      </c>
      <c r="D30" s="5" t="s">
        <v>19</v>
      </c>
      <c r="E30" s="15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31.5">
      <c r="A31" s="5">
        <v>13</v>
      </c>
      <c r="B31" s="11" t="s">
        <v>118</v>
      </c>
      <c r="C31" s="5"/>
      <c r="D31" s="5" t="s">
        <v>19</v>
      </c>
      <c r="E31" s="15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ht="31.5">
      <c r="A32" s="5">
        <v>14</v>
      </c>
      <c r="B32" s="11" t="s">
        <v>119</v>
      </c>
      <c r="C32" s="5"/>
      <c r="D32" s="5" t="s">
        <v>19</v>
      </c>
      <c r="E32" s="15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9" ht="31.5">
      <c r="A33" s="5">
        <v>15</v>
      </c>
      <c r="B33" s="11" t="s">
        <v>55</v>
      </c>
      <c r="C33" s="5"/>
      <c r="D33" s="5" t="s">
        <v>19</v>
      </c>
      <c r="E33" s="15">
        <v>2.72</v>
      </c>
      <c r="F33" s="17" t="s">
        <v>107</v>
      </c>
      <c r="G33" s="17" t="s">
        <v>107</v>
      </c>
      <c r="H33" s="17" t="s">
        <v>107</v>
      </c>
      <c r="I33" s="17" t="s">
        <v>115</v>
      </c>
      <c r="J33" s="17" t="s">
        <v>115</v>
      </c>
      <c r="K33" s="17" t="s">
        <v>115</v>
      </c>
      <c r="L33" s="17" t="s">
        <v>115</v>
      </c>
      <c r="M33" s="17" t="s">
        <v>116</v>
      </c>
      <c r="N33" s="17" t="s">
        <v>116</v>
      </c>
      <c r="O33" s="17" t="s">
        <v>116</v>
      </c>
      <c r="P33" s="17" t="s">
        <v>116</v>
      </c>
      <c r="Q33" s="17" t="s">
        <v>113</v>
      </c>
    </row>
    <row r="34" spans="1:19" ht="15.75">
      <c r="A34" s="5"/>
      <c r="B34" s="30" t="s">
        <v>114</v>
      </c>
      <c r="C34" s="33">
        <f>SUM(C24:C33)</f>
        <v>0</v>
      </c>
      <c r="D34" s="5"/>
      <c r="E34" s="96">
        <f>SUM(E24:E33)</f>
        <v>2.72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</row>
    <row r="35" spans="1:19" ht="15.75">
      <c r="A35" s="144" t="s">
        <v>17</v>
      </c>
      <c r="B35" s="144"/>
      <c r="C35" s="33">
        <v>0</v>
      </c>
      <c r="D35" s="121">
        <f>E35-E33</f>
        <v>2067.7200000000003</v>
      </c>
      <c r="E35" s="21">
        <f>+E34+E23+E19+E14</f>
        <v>2070.44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</row>
    <row r="36" spans="1:19">
      <c r="D36" s="137"/>
    </row>
    <row r="38" spans="1:19" ht="15.75" thickBot="1">
      <c r="A38" s="145"/>
      <c r="B38" s="145"/>
      <c r="C38" s="145"/>
      <c r="D38" s="189"/>
      <c r="E38" s="189"/>
      <c r="F38" s="189"/>
      <c r="G38" s="189"/>
      <c r="H38" s="189"/>
      <c r="I38" s="189"/>
      <c r="J38" s="147"/>
      <c r="K38" s="147"/>
      <c r="L38" s="147"/>
      <c r="M38" s="147"/>
      <c r="N38" s="147"/>
      <c r="O38" s="147"/>
      <c r="P38" s="147"/>
      <c r="Q38" s="14"/>
    </row>
    <row r="39" spans="1:19" ht="23.25" customHeight="1" thickBot="1">
      <c r="A39" s="148" t="s">
        <v>2</v>
      </c>
      <c r="B39" s="149"/>
      <c r="C39" s="150"/>
      <c r="D39" s="189"/>
      <c r="E39" s="189"/>
      <c r="F39" s="189"/>
      <c r="G39" s="189"/>
      <c r="H39" s="189"/>
      <c r="I39" s="189"/>
      <c r="J39" s="151" t="s">
        <v>20</v>
      </c>
      <c r="K39" s="152"/>
      <c r="L39" s="152"/>
      <c r="M39" s="152"/>
      <c r="N39" s="152"/>
      <c r="O39" s="152"/>
      <c r="P39" s="153"/>
      <c r="Q39" s="14"/>
    </row>
    <row r="40" spans="1:19" ht="23.25" customHeight="1">
      <c r="A40" s="154" t="s">
        <v>19</v>
      </c>
      <c r="B40" s="155"/>
      <c r="C40" s="156"/>
      <c r="D40" s="189"/>
      <c r="E40" s="189"/>
      <c r="F40" s="189"/>
      <c r="G40" s="189"/>
      <c r="H40" s="189"/>
      <c r="I40" s="189"/>
      <c r="J40" s="157" t="s">
        <v>21</v>
      </c>
      <c r="K40" s="158"/>
      <c r="L40" s="158"/>
      <c r="M40" s="158"/>
      <c r="N40" s="158"/>
      <c r="O40" s="158"/>
      <c r="P40" s="159"/>
      <c r="Q40" s="14"/>
    </row>
    <row r="41" spans="1:19" ht="23.25" customHeight="1">
      <c r="A41" s="160" t="s">
        <v>18</v>
      </c>
      <c r="B41" s="161"/>
      <c r="C41" s="162"/>
      <c r="D41" s="189"/>
      <c r="E41" s="189"/>
      <c r="F41" s="189"/>
      <c r="G41" s="189"/>
      <c r="H41" s="189"/>
      <c r="I41" s="189"/>
      <c r="J41" s="157" t="s">
        <v>22</v>
      </c>
      <c r="K41" s="158"/>
      <c r="L41" s="158"/>
      <c r="M41" s="158"/>
      <c r="N41" s="158"/>
      <c r="O41" s="158"/>
      <c r="P41" s="159"/>
      <c r="Q41" s="14"/>
    </row>
    <row r="42" spans="1:19" ht="23.25" customHeight="1">
      <c r="A42" s="160"/>
      <c r="B42" s="161"/>
      <c r="C42" s="162"/>
      <c r="D42" s="189"/>
      <c r="E42" s="189"/>
      <c r="F42" s="189"/>
      <c r="G42" s="189"/>
      <c r="H42" s="189"/>
      <c r="I42" s="189"/>
      <c r="J42" s="157" t="s">
        <v>23</v>
      </c>
      <c r="K42" s="158"/>
      <c r="L42" s="158"/>
      <c r="M42" s="158"/>
      <c r="N42" s="158"/>
      <c r="O42" s="158"/>
      <c r="P42" s="159"/>
      <c r="Q42" s="14"/>
    </row>
    <row r="43" spans="1:19" ht="23.25" customHeight="1">
      <c r="A43" s="160"/>
      <c r="B43" s="161"/>
      <c r="C43" s="162"/>
      <c r="D43" s="189"/>
      <c r="E43" s="189"/>
      <c r="F43" s="189"/>
      <c r="G43" s="189"/>
      <c r="H43" s="189"/>
      <c r="I43" s="189"/>
      <c r="J43" s="157" t="s">
        <v>25</v>
      </c>
      <c r="K43" s="158"/>
      <c r="L43" s="158"/>
      <c r="M43" s="158"/>
      <c r="N43" s="158"/>
      <c r="O43" s="158"/>
      <c r="P43" s="159"/>
      <c r="Q43" s="14"/>
    </row>
    <row r="44" spans="1:19" ht="23.25" customHeight="1">
      <c r="A44" s="160"/>
      <c r="B44" s="161"/>
      <c r="C44" s="162"/>
      <c r="D44" s="189"/>
      <c r="E44" s="189"/>
      <c r="F44" s="189"/>
      <c r="G44" s="189"/>
      <c r="H44" s="189"/>
      <c r="I44" s="189"/>
      <c r="J44" s="157" t="s">
        <v>24</v>
      </c>
      <c r="K44" s="158"/>
      <c r="L44" s="158"/>
      <c r="M44" s="158"/>
      <c r="N44" s="158"/>
      <c r="O44" s="158"/>
      <c r="P44" s="159"/>
      <c r="Q44" s="14"/>
    </row>
    <row r="45" spans="1:19" ht="23.25" customHeight="1" thickBot="1">
      <c r="A45" s="160"/>
      <c r="B45" s="161"/>
      <c r="C45" s="162"/>
      <c r="D45" s="189"/>
      <c r="E45" s="189"/>
      <c r="F45" s="189"/>
      <c r="G45" s="189"/>
      <c r="H45" s="189"/>
      <c r="I45" s="189"/>
      <c r="J45" s="141" t="s">
        <v>26</v>
      </c>
      <c r="K45" s="142"/>
      <c r="L45" s="142"/>
      <c r="M45" s="142"/>
      <c r="N45" s="142"/>
      <c r="O45" s="142"/>
      <c r="P45" s="143"/>
      <c r="Q45" s="14"/>
    </row>
    <row r="46" spans="1:19" ht="23.25" customHeight="1" thickBot="1">
      <c r="A46" s="160"/>
      <c r="B46" s="161"/>
      <c r="C46" s="162"/>
      <c r="D46" s="189"/>
      <c r="E46" s="189"/>
      <c r="F46" s="189"/>
      <c r="G46" s="189"/>
      <c r="H46" s="189"/>
      <c r="I46" s="189"/>
      <c r="J46" s="141" t="s">
        <v>27</v>
      </c>
      <c r="K46" s="142"/>
      <c r="L46" s="142"/>
      <c r="M46" s="142"/>
      <c r="N46" s="142"/>
      <c r="O46" s="142"/>
      <c r="P46" s="143"/>
      <c r="Q46" s="14"/>
    </row>
    <row r="47" spans="1:19" ht="23.25" customHeight="1" thickBot="1">
      <c r="A47" s="160"/>
      <c r="B47" s="161"/>
      <c r="C47" s="162"/>
      <c r="D47" s="189"/>
      <c r="E47" s="189"/>
      <c r="F47" s="189"/>
      <c r="G47" s="189"/>
      <c r="H47" s="189"/>
      <c r="I47" s="189"/>
      <c r="J47" s="141" t="s">
        <v>28</v>
      </c>
      <c r="K47" s="142"/>
      <c r="L47" s="142"/>
      <c r="M47" s="142"/>
      <c r="N47" s="142"/>
      <c r="O47" s="142"/>
      <c r="P47" s="143"/>
      <c r="Q47" s="14"/>
    </row>
    <row r="48" spans="1:19" ht="23.25" customHeight="1" thickBot="1">
      <c r="A48" s="163"/>
      <c r="B48" s="164"/>
      <c r="C48" s="165"/>
      <c r="D48" s="189"/>
      <c r="E48" s="189"/>
      <c r="F48" s="189"/>
      <c r="G48" s="189"/>
      <c r="H48" s="189"/>
      <c r="I48" s="189"/>
      <c r="J48" s="141" t="s">
        <v>29</v>
      </c>
      <c r="K48" s="142"/>
      <c r="L48" s="142"/>
      <c r="M48" s="142"/>
      <c r="N48" s="142"/>
      <c r="O48" s="142"/>
      <c r="P48" s="143"/>
      <c r="Q48" s="14"/>
    </row>
  </sheetData>
  <mergeCells count="25">
    <mergeCell ref="J47:P47"/>
    <mergeCell ref="A35:B35"/>
    <mergeCell ref="A38:C38"/>
    <mergeCell ref="D38:I48"/>
    <mergeCell ref="J38:P38"/>
    <mergeCell ref="A39:C39"/>
    <mergeCell ref="J39:P39"/>
    <mergeCell ref="A40:C40"/>
    <mergeCell ref="J40:P40"/>
    <mergeCell ref="A41:C48"/>
    <mergeCell ref="J41:P41"/>
    <mergeCell ref="J48:P48"/>
    <mergeCell ref="J42:P42"/>
    <mergeCell ref="J43:P43"/>
    <mergeCell ref="J44:P44"/>
    <mergeCell ref="J45:P45"/>
    <mergeCell ref="J46:P46"/>
    <mergeCell ref="A1:Q1"/>
    <mergeCell ref="A2:Q2"/>
    <mergeCell ref="A4:A5"/>
    <mergeCell ref="B4:B5"/>
    <mergeCell ref="C4:C5"/>
    <mergeCell ref="D4:D5"/>
    <mergeCell ref="E4:E5"/>
    <mergeCell ref="F4:Q4"/>
  </mergeCells>
  <printOptions horizontalCentered="1"/>
  <pageMargins left="0.17" right="0.17" top="0.48" bottom="0.3" header="0.3" footer="0.17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11</vt:i4>
      </vt:variant>
    </vt:vector>
  </HeadingPairs>
  <TitlesOfParts>
    <vt:vector size="51" baseType="lpstr">
      <vt:lpstr>State Compiled</vt:lpstr>
      <vt:lpstr>West Champaran</vt:lpstr>
      <vt:lpstr>Vaishali</vt:lpstr>
      <vt:lpstr>Supaul</vt:lpstr>
      <vt:lpstr>Siwan</vt:lpstr>
      <vt:lpstr>Sitamarhi</vt:lpstr>
      <vt:lpstr>Sheohar</vt:lpstr>
      <vt:lpstr>Sheikhpura</vt:lpstr>
      <vt:lpstr>Saran</vt:lpstr>
      <vt:lpstr>Samastipur</vt:lpstr>
      <vt:lpstr>Saharsa</vt:lpstr>
      <vt:lpstr>Rohtas</vt:lpstr>
      <vt:lpstr>Purnia</vt:lpstr>
      <vt:lpstr>Patna (U)</vt:lpstr>
      <vt:lpstr>Patna (R)</vt:lpstr>
      <vt:lpstr>Nawada</vt:lpstr>
      <vt:lpstr>Nalanda</vt:lpstr>
      <vt:lpstr>Muzafferpur</vt:lpstr>
      <vt:lpstr>Munger</vt:lpstr>
      <vt:lpstr>Madhubani</vt:lpstr>
      <vt:lpstr>Madhepura</vt:lpstr>
      <vt:lpstr>Lakhisarai</vt:lpstr>
      <vt:lpstr>Kishanganj</vt:lpstr>
      <vt:lpstr>Khagaria</vt:lpstr>
      <vt:lpstr>Katihar</vt:lpstr>
      <vt:lpstr>Kaimur</vt:lpstr>
      <vt:lpstr>Jehanabad</vt:lpstr>
      <vt:lpstr>Jamui</vt:lpstr>
      <vt:lpstr>Gopalganj</vt:lpstr>
      <vt:lpstr>Gaya</vt:lpstr>
      <vt:lpstr>East Champaran</vt:lpstr>
      <vt:lpstr>Darbhanga</vt:lpstr>
      <vt:lpstr>Buxar</vt:lpstr>
      <vt:lpstr>Bhojpur</vt:lpstr>
      <vt:lpstr>Bhagalpur</vt:lpstr>
      <vt:lpstr>Begusarai</vt:lpstr>
      <vt:lpstr>Banka</vt:lpstr>
      <vt:lpstr>Aurangabad</vt:lpstr>
      <vt:lpstr>Arwal</vt:lpstr>
      <vt:lpstr>Araria</vt:lpstr>
      <vt:lpstr>Buxar!Print_Area</vt:lpstr>
      <vt:lpstr>Lakhisarai!Print_Area</vt:lpstr>
      <vt:lpstr>Muzafferpur!Print_Area</vt:lpstr>
      <vt:lpstr>Supaul!Print_Area</vt:lpstr>
      <vt:lpstr>Katihar!Print_Titles</vt:lpstr>
      <vt:lpstr>Lakhisarai!Print_Titles</vt:lpstr>
      <vt:lpstr>'Patna (R)'!Print_Titles</vt:lpstr>
      <vt:lpstr>'Patna (U)'!Print_Titles</vt:lpstr>
      <vt:lpstr>Samastipur!Print_Titles</vt:lpstr>
      <vt:lpstr>'State Compiled'!Print_Titles</vt:lpstr>
      <vt:lpstr>'West Champaran'!Print_Titles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DLO ARWAL</dc:creator>
  <cp:lastModifiedBy>Shazi</cp:lastModifiedBy>
  <cp:lastPrinted>2017-08-03T06:26:52Z</cp:lastPrinted>
  <dcterms:created xsi:type="dcterms:W3CDTF">2013-09-22T07:40:38Z</dcterms:created>
  <dcterms:modified xsi:type="dcterms:W3CDTF">2017-08-03T06:27:00Z</dcterms:modified>
</cp:coreProperties>
</file>